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대학원" sheetId="2" r:id="rId1"/>
    <sheet name="학부 " sheetId="6" r:id="rId2"/>
    <sheet name="별지1-3_1-4(2013)" sheetId="5" state="hidden" r:id="rId3"/>
  </sheets>
  <definedNames>
    <definedName name="_xlnm._FilterDatabase" localSheetId="0" hidden="1">대학원!$C$6:$AF$122</definedName>
    <definedName name="_xlnm._FilterDatabase" localSheetId="2" hidden="1">'별지1-3_1-4(2013)'!#REF!</definedName>
    <definedName name="_xlnm.Print_Area" localSheetId="0">대학원!$B$1:$Z$133</definedName>
    <definedName name="_xlnm.Print_Area" localSheetId="2">'별지1-3_1-4(2013)'!$A$1:$J$40</definedName>
    <definedName name="_xlnm.Print_Area" localSheetId="1">'학부 '!$B$1:$AC$11</definedName>
    <definedName name="_xlnm.Print_Titles" localSheetId="0">대학원!$6:$8</definedName>
    <definedName name="_xlnm.Print_Titles" localSheetId="1">'학부 '!#REF!</definedName>
  </definedNames>
  <calcPr calcId="162913"/>
</workbook>
</file>

<file path=xl/calcChain.xml><?xml version="1.0" encoding="utf-8"?>
<calcChain xmlns="http://schemas.openxmlformats.org/spreadsheetml/2006/main">
  <c r="AC119" i="2" l="1"/>
  <c r="AD9" i="2" l="1"/>
  <c r="AA9" i="2"/>
  <c r="AD111" i="2" l="1"/>
  <c r="AF111" i="2" s="1"/>
  <c r="AA111" i="2"/>
  <c r="AC111" i="2" s="1"/>
  <c r="AD110" i="2"/>
  <c r="AF110" i="2" s="1"/>
  <c r="AA110" i="2"/>
  <c r="AC110" i="2" s="1"/>
  <c r="AD108" i="2" l="1"/>
  <c r="AF108" i="2" s="1"/>
  <c r="AD109" i="2"/>
  <c r="AF109" i="2" s="1"/>
  <c r="AD107" i="2"/>
  <c r="AF107" i="2" s="1"/>
  <c r="AA108" i="2"/>
  <c r="AC108" i="2" s="1"/>
  <c r="AA109" i="2"/>
  <c r="AC109" i="2" s="1"/>
  <c r="AA107" i="2"/>
  <c r="AC107" i="2" s="1"/>
  <c r="AD103" i="2"/>
  <c r="AF103" i="2" s="1"/>
  <c r="AD104" i="2"/>
  <c r="AF104" i="2" s="1"/>
  <c r="AD105" i="2"/>
  <c r="AF105" i="2" s="1"/>
  <c r="AD102" i="2"/>
  <c r="AF102" i="2" s="1"/>
  <c r="AA103" i="2"/>
  <c r="AC103" i="2" s="1"/>
  <c r="AA104" i="2"/>
  <c r="AC104" i="2" s="1"/>
  <c r="AA105" i="2"/>
  <c r="AC105" i="2" s="1"/>
  <c r="AA102" i="2"/>
  <c r="AC102" i="2" s="1"/>
  <c r="AD92" i="2"/>
  <c r="AF92" i="2" s="1"/>
  <c r="AD93" i="2"/>
  <c r="AF93" i="2" s="1"/>
  <c r="AD94" i="2"/>
  <c r="AF94" i="2" s="1"/>
  <c r="AD95" i="2"/>
  <c r="AF95" i="2" s="1"/>
  <c r="AD96" i="2"/>
  <c r="AF96" i="2" s="1"/>
  <c r="AD97" i="2"/>
  <c r="AF97" i="2" s="1"/>
  <c r="AD98" i="2"/>
  <c r="AF98" i="2" s="1"/>
  <c r="AD99" i="2"/>
  <c r="AF99" i="2" s="1"/>
  <c r="AD100" i="2"/>
  <c r="AF100" i="2" s="1"/>
  <c r="AA92" i="2"/>
  <c r="AC92" i="2" s="1"/>
  <c r="AA93" i="2"/>
  <c r="AC93" i="2" s="1"/>
  <c r="AA94" i="2"/>
  <c r="AC94" i="2" s="1"/>
  <c r="AA95" i="2"/>
  <c r="AC95" i="2" s="1"/>
  <c r="AA96" i="2"/>
  <c r="AC96" i="2" s="1"/>
  <c r="AA97" i="2"/>
  <c r="AC97" i="2" s="1"/>
  <c r="AA98" i="2"/>
  <c r="AC98" i="2" s="1"/>
  <c r="AA99" i="2"/>
  <c r="AC99" i="2" s="1"/>
  <c r="AA100" i="2"/>
  <c r="AC100" i="2" s="1"/>
  <c r="F116" i="2"/>
  <c r="G116" i="2"/>
  <c r="H116" i="2"/>
  <c r="I116" i="2"/>
  <c r="J116" i="2"/>
  <c r="K116" i="2"/>
  <c r="L116" i="2"/>
  <c r="M116" i="2"/>
  <c r="N116" i="2"/>
  <c r="P116" i="2"/>
  <c r="Q116" i="2"/>
  <c r="R116" i="2"/>
  <c r="S116" i="2"/>
  <c r="T116" i="2"/>
  <c r="U116" i="2"/>
  <c r="V116" i="2"/>
  <c r="W116" i="2"/>
  <c r="X116" i="2"/>
  <c r="Y116" i="2"/>
  <c r="E116" i="2"/>
  <c r="Y113" i="2"/>
  <c r="X113" i="2"/>
  <c r="W113" i="2"/>
  <c r="V113" i="2"/>
  <c r="U113" i="2"/>
  <c r="T113" i="2"/>
  <c r="S113" i="2"/>
  <c r="R113" i="2"/>
  <c r="Q113" i="2"/>
  <c r="P113" i="2"/>
  <c r="N113" i="2"/>
  <c r="M113" i="2"/>
  <c r="L113" i="2"/>
  <c r="K113" i="2"/>
  <c r="J113" i="2"/>
  <c r="I113" i="2"/>
  <c r="H113" i="2"/>
  <c r="G113" i="2"/>
  <c r="F113" i="2"/>
  <c r="E113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E106" i="2"/>
  <c r="F101" i="2"/>
  <c r="G101" i="2"/>
  <c r="H101" i="2"/>
  <c r="I101" i="2"/>
  <c r="J101" i="2"/>
  <c r="K101" i="2"/>
  <c r="L101" i="2"/>
  <c r="M101" i="2"/>
  <c r="N101" i="2"/>
  <c r="P101" i="2"/>
  <c r="Q101" i="2"/>
  <c r="R101" i="2"/>
  <c r="S101" i="2"/>
  <c r="T101" i="2"/>
  <c r="U101" i="2"/>
  <c r="V101" i="2"/>
  <c r="W101" i="2"/>
  <c r="X101" i="2"/>
  <c r="Y101" i="2"/>
  <c r="E101" i="2"/>
  <c r="Y90" i="2"/>
  <c r="X90" i="2"/>
  <c r="W90" i="2"/>
  <c r="V90" i="2"/>
  <c r="U90" i="2"/>
  <c r="T90" i="2"/>
  <c r="S90" i="2"/>
  <c r="R90" i="2"/>
  <c r="Q90" i="2"/>
  <c r="P90" i="2"/>
  <c r="N90" i="2"/>
  <c r="M90" i="2"/>
  <c r="L90" i="2"/>
  <c r="K90" i="2"/>
  <c r="J90" i="2"/>
  <c r="I90" i="2"/>
  <c r="H90" i="2"/>
  <c r="G90" i="2"/>
  <c r="F90" i="2"/>
  <c r="E90" i="2"/>
  <c r="AD89" i="2"/>
  <c r="AF89" i="2" s="1"/>
  <c r="AA89" i="2"/>
  <c r="AC89" i="2" s="1"/>
  <c r="Z89" i="2"/>
  <c r="O89" i="2"/>
  <c r="AD88" i="2"/>
  <c r="AF88" i="2" s="1"/>
  <c r="AA88" i="2"/>
  <c r="AC88" i="2" s="1"/>
  <c r="Z88" i="2"/>
  <c r="O88" i="2"/>
  <c r="AD87" i="2"/>
  <c r="AF87" i="2" s="1"/>
  <c r="AA87" i="2"/>
  <c r="AC87" i="2" s="1"/>
  <c r="Z87" i="2"/>
  <c r="O87" i="2"/>
  <c r="AD86" i="2"/>
  <c r="AF86" i="2" s="1"/>
  <c r="AA86" i="2"/>
  <c r="AC86" i="2" s="1"/>
  <c r="Z86" i="2"/>
  <c r="O86" i="2"/>
  <c r="AD85" i="2"/>
  <c r="AF85" i="2" s="1"/>
  <c r="AA85" i="2"/>
  <c r="AC85" i="2" s="1"/>
  <c r="Z85" i="2"/>
  <c r="O85" i="2"/>
  <c r="AD84" i="2"/>
  <c r="AF84" i="2" s="1"/>
  <c r="AA84" i="2"/>
  <c r="AC84" i="2" s="1"/>
  <c r="Z84" i="2"/>
  <c r="O84" i="2"/>
  <c r="AD83" i="2"/>
  <c r="AF83" i="2" s="1"/>
  <c r="AA83" i="2"/>
  <c r="AC83" i="2" s="1"/>
  <c r="Z83" i="2"/>
  <c r="O83" i="2"/>
  <c r="AD82" i="2"/>
  <c r="AF82" i="2" s="1"/>
  <c r="AA82" i="2"/>
  <c r="AC82" i="2" s="1"/>
  <c r="Z82" i="2"/>
  <c r="O82" i="2"/>
  <c r="AD81" i="2"/>
  <c r="AF81" i="2" s="1"/>
  <c r="AA81" i="2"/>
  <c r="AC81" i="2" s="1"/>
  <c r="Z81" i="2"/>
  <c r="O81" i="2"/>
  <c r="AD80" i="2"/>
  <c r="AF80" i="2" s="1"/>
  <c r="AA80" i="2"/>
  <c r="AC80" i="2" s="1"/>
  <c r="Z80" i="2"/>
  <c r="O80" i="2"/>
  <c r="AD79" i="2"/>
  <c r="AF79" i="2" s="1"/>
  <c r="AA79" i="2"/>
  <c r="AC79" i="2" s="1"/>
  <c r="Z79" i="2"/>
  <c r="O79" i="2"/>
  <c r="AD78" i="2"/>
  <c r="AF78" i="2" s="1"/>
  <c r="AA78" i="2"/>
  <c r="AC78" i="2" s="1"/>
  <c r="Z78" i="2"/>
  <c r="O78" i="2"/>
  <c r="AD77" i="2"/>
  <c r="AF77" i="2" s="1"/>
  <c r="AA77" i="2"/>
  <c r="AC77" i="2" s="1"/>
  <c r="Z77" i="2"/>
  <c r="O77" i="2"/>
  <c r="AD76" i="2"/>
  <c r="AF76" i="2" s="1"/>
  <c r="AA76" i="2"/>
  <c r="AC76" i="2" s="1"/>
  <c r="Z76" i="2"/>
  <c r="O76" i="2"/>
  <c r="AD75" i="2"/>
  <c r="AF75" i="2" s="1"/>
  <c r="AA75" i="2"/>
  <c r="AC75" i="2" s="1"/>
  <c r="Z75" i="2"/>
  <c r="O75" i="2"/>
  <c r="AD74" i="2"/>
  <c r="AF74" i="2" s="1"/>
  <c r="AA74" i="2"/>
  <c r="AC74" i="2" s="1"/>
  <c r="Z74" i="2"/>
  <c r="O74" i="2"/>
  <c r="AD73" i="2"/>
  <c r="AF73" i="2" s="1"/>
  <c r="AA73" i="2"/>
  <c r="AC73" i="2" s="1"/>
  <c r="Z73" i="2"/>
  <c r="O73" i="2"/>
  <c r="AD72" i="2"/>
  <c r="AF72" i="2" s="1"/>
  <c r="AA72" i="2"/>
  <c r="AC72" i="2" s="1"/>
  <c r="Z72" i="2"/>
  <c r="O72" i="2"/>
  <c r="AD71" i="2"/>
  <c r="AF71" i="2" s="1"/>
  <c r="AA71" i="2"/>
  <c r="AC71" i="2" s="1"/>
  <c r="Z71" i="2"/>
  <c r="O71" i="2"/>
  <c r="AD70" i="2"/>
  <c r="AF70" i="2" s="1"/>
  <c r="AA70" i="2"/>
  <c r="AC70" i="2" s="1"/>
  <c r="Z70" i="2"/>
  <c r="O70" i="2"/>
  <c r="AD69" i="2"/>
  <c r="AF69" i="2" s="1"/>
  <c r="AA69" i="2"/>
  <c r="AC69" i="2" s="1"/>
  <c r="Z69" i="2"/>
  <c r="O69" i="2"/>
  <c r="AD68" i="2"/>
  <c r="AF68" i="2" s="1"/>
  <c r="AA68" i="2"/>
  <c r="AC68" i="2" s="1"/>
  <c r="Z68" i="2"/>
  <c r="O68" i="2"/>
  <c r="AD67" i="2"/>
  <c r="AF67" i="2" s="1"/>
  <c r="AA67" i="2"/>
  <c r="AC67" i="2" s="1"/>
  <c r="Z67" i="2"/>
  <c r="O67" i="2"/>
  <c r="AD66" i="2"/>
  <c r="AF66" i="2" s="1"/>
  <c r="AA66" i="2"/>
  <c r="AC66" i="2" s="1"/>
  <c r="Z66" i="2"/>
  <c r="O66" i="2"/>
  <c r="AD65" i="2"/>
  <c r="AF65" i="2" s="1"/>
  <c r="AA65" i="2"/>
  <c r="AC65" i="2" s="1"/>
  <c r="Z65" i="2"/>
  <c r="O65" i="2"/>
  <c r="AD64" i="2"/>
  <c r="AF64" i="2" s="1"/>
  <c r="AA64" i="2"/>
  <c r="AC64" i="2" s="1"/>
  <c r="Z64" i="2"/>
  <c r="O64" i="2"/>
  <c r="AD63" i="2"/>
  <c r="AF63" i="2" s="1"/>
  <c r="AA63" i="2"/>
  <c r="AC63" i="2" s="1"/>
  <c r="Z63" i="2"/>
  <c r="O63" i="2"/>
  <c r="AD62" i="2"/>
  <c r="AF62" i="2" s="1"/>
  <c r="AA62" i="2"/>
  <c r="AC62" i="2" s="1"/>
  <c r="Z62" i="2"/>
  <c r="O62" i="2"/>
  <c r="AD61" i="2"/>
  <c r="AF61" i="2" s="1"/>
  <c r="AA61" i="2"/>
  <c r="AC61" i="2" s="1"/>
  <c r="Z61" i="2"/>
  <c r="O61" i="2"/>
  <c r="AD60" i="2"/>
  <c r="AF60" i="2" s="1"/>
  <c r="AA60" i="2"/>
  <c r="AC60" i="2" s="1"/>
  <c r="Z60" i="2"/>
  <c r="O60" i="2"/>
  <c r="AD59" i="2"/>
  <c r="AF59" i="2" s="1"/>
  <c r="AA59" i="2"/>
  <c r="AC59" i="2" s="1"/>
  <c r="Z59" i="2"/>
  <c r="O59" i="2"/>
  <c r="AD58" i="2"/>
  <c r="AF58" i="2" s="1"/>
  <c r="AA58" i="2"/>
  <c r="AC58" i="2" s="1"/>
  <c r="Z58" i="2"/>
  <c r="O58" i="2"/>
  <c r="AD57" i="2"/>
  <c r="AF57" i="2" s="1"/>
  <c r="AA57" i="2"/>
  <c r="AC57" i="2" s="1"/>
  <c r="Z57" i="2"/>
  <c r="O57" i="2"/>
  <c r="AD56" i="2"/>
  <c r="AF56" i="2" s="1"/>
  <c r="AA56" i="2"/>
  <c r="AC56" i="2" s="1"/>
  <c r="Z56" i="2"/>
  <c r="O56" i="2"/>
  <c r="AD55" i="2"/>
  <c r="AF55" i="2" s="1"/>
  <c r="AA55" i="2"/>
  <c r="AC55" i="2" s="1"/>
  <c r="Z55" i="2"/>
  <c r="O55" i="2"/>
  <c r="AD54" i="2"/>
  <c r="AF54" i="2" s="1"/>
  <c r="AA54" i="2"/>
  <c r="AC54" i="2" s="1"/>
  <c r="Z54" i="2"/>
  <c r="O54" i="2"/>
  <c r="AD53" i="2"/>
  <c r="AF53" i="2" s="1"/>
  <c r="AA53" i="2"/>
  <c r="AC53" i="2" s="1"/>
  <c r="Z53" i="2"/>
  <c r="O53" i="2"/>
  <c r="AD52" i="2"/>
  <c r="AF52" i="2" s="1"/>
  <c r="AA52" i="2"/>
  <c r="AC52" i="2" s="1"/>
  <c r="Z52" i="2"/>
  <c r="O52" i="2"/>
  <c r="AD51" i="2"/>
  <c r="AF51" i="2" s="1"/>
  <c r="AA51" i="2"/>
  <c r="AC51" i="2" s="1"/>
  <c r="Z51" i="2"/>
  <c r="O51" i="2"/>
  <c r="AD50" i="2"/>
  <c r="AF50" i="2" s="1"/>
  <c r="AA50" i="2"/>
  <c r="AC50" i="2" s="1"/>
  <c r="Z50" i="2"/>
  <c r="O50" i="2"/>
  <c r="F49" i="2"/>
  <c r="G49" i="2"/>
  <c r="H49" i="2"/>
  <c r="I49" i="2"/>
  <c r="J49" i="2"/>
  <c r="K49" i="2"/>
  <c r="L49" i="2"/>
  <c r="M49" i="2"/>
  <c r="N49" i="2"/>
  <c r="P49" i="2"/>
  <c r="Q49" i="2"/>
  <c r="R49" i="2"/>
  <c r="S49" i="2"/>
  <c r="T49" i="2"/>
  <c r="U49" i="2"/>
  <c r="V49" i="2"/>
  <c r="W49" i="2"/>
  <c r="X49" i="2"/>
  <c r="Y49" i="2"/>
  <c r="E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Z91" i="2"/>
  <c r="Z101" i="2" s="1"/>
  <c r="Z112" i="2"/>
  <c r="Z113" i="2" s="1"/>
  <c r="Z114" i="2"/>
  <c r="Z115" i="2"/>
  <c r="O91" i="2"/>
  <c r="O101" i="2" s="1"/>
  <c r="O112" i="2"/>
  <c r="O113" i="2" s="1"/>
  <c r="O114" i="2"/>
  <c r="O115" i="2"/>
  <c r="AD115" i="2" s="1"/>
  <c r="AD114" i="2"/>
  <c r="AD106" i="2" l="1"/>
  <c r="AA106" i="2"/>
  <c r="AD116" i="2"/>
  <c r="AC106" i="2"/>
  <c r="AC121" i="2" s="1"/>
  <c r="AD121" i="2" s="1"/>
  <c r="AE121" i="2" s="1"/>
  <c r="AF106" i="2"/>
  <c r="AC128" i="2" s="1"/>
  <c r="AD128" i="2" s="1"/>
  <c r="AE128" i="2" s="1"/>
  <c r="AD112" i="2"/>
  <c r="O116" i="2"/>
  <c r="Z116" i="2"/>
  <c r="AA112" i="2"/>
  <c r="AC112" i="2" s="1"/>
  <c r="AD91" i="2"/>
  <c r="AD101" i="2" s="1"/>
  <c r="Z90" i="2"/>
  <c r="AA90" i="2"/>
  <c r="AC90" i="2"/>
  <c r="AA49" i="2"/>
  <c r="AD49" i="2"/>
  <c r="O49" i="2"/>
  <c r="Z49" i="2"/>
  <c r="O90" i="2"/>
  <c r="AF90" i="2"/>
  <c r="AD90" i="2"/>
  <c r="AD113" i="2" l="1"/>
  <c r="AF112" i="2"/>
  <c r="AF113" i="2" s="1"/>
  <c r="AC129" i="2" s="1"/>
  <c r="AD129" i="2" s="1"/>
  <c r="AE129" i="2" s="1"/>
  <c r="AA91" i="2"/>
  <c r="AA101" i="2" s="1"/>
  <c r="AA113" i="2"/>
  <c r="AA114" i="2"/>
  <c r="AC114" i="2" s="1"/>
  <c r="AA115" i="2"/>
  <c r="AC115" i="2" s="1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91" i="2"/>
  <c r="AF101" i="2" s="1"/>
  <c r="AC127" i="2" s="1"/>
  <c r="AD127" i="2" s="1"/>
  <c r="AE127" i="2" s="1"/>
  <c r="AF114" i="2"/>
  <c r="AF115" i="2"/>
  <c r="AF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91" i="2"/>
  <c r="AC101" i="2" s="1"/>
  <c r="AC120" i="2" s="1"/>
  <c r="AD120" i="2" s="1"/>
  <c r="AE120" i="2" s="1"/>
  <c r="AC113" i="2"/>
  <c r="AC122" i="2" s="1"/>
  <c r="AD122" i="2" s="1"/>
  <c r="AE122" i="2" s="1"/>
  <c r="AC9" i="2"/>
  <c r="AA116" i="2" l="1"/>
  <c r="AF116" i="2"/>
  <c r="AC130" i="2" s="1"/>
  <c r="AD130" i="2" s="1"/>
  <c r="AE130" i="2" s="1"/>
  <c r="AC116" i="2"/>
  <c r="AC123" i="2" s="1"/>
  <c r="AD123" i="2" s="1"/>
  <c r="AE123" i="2" s="1"/>
  <c r="AC49" i="2"/>
  <c r="AD119" i="2" s="1"/>
  <c r="AE119" i="2" s="1"/>
  <c r="AF49" i="2"/>
  <c r="AC126" i="2" s="1"/>
  <c r="AD126" i="2" s="1"/>
  <c r="AE126" i="2" s="1"/>
  <c r="F39" i="5"/>
  <c r="C39" i="5"/>
  <c r="H38" i="5"/>
  <c r="E38" i="5"/>
  <c r="H37" i="5"/>
  <c r="E37" i="5"/>
  <c r="I37" i="5" s="1"/>
  <c r="L37" i="5" s="1"/>
  <c r="H36" i="5"/>
  <c r="E36" i="5"/>
  <c r="I36" i="5" s="1"/>
  <c r="L36" i="5" s="1"/>
  <c r="H35" i="5"/>
  <c r="E35" i="5"/>
  <c r="C34" i="5"/>
  <c r="F33" i="5"/>
  <c r="H33" i="5" s="1"/>
  <c r="E33" i="5"/>
  <c r="F32" i="5"/>
  <c r="H32" i="5" s="1"/>
  <c r="E32" i="5"/>
  <c r="H31" i="5"/>
  <c r="H34" i="5" s="1"/>
  <c r="F31" i="5"/>
  <c r="F34" i="5" s="1"/>
  <c r="E31" i="5"/>
  <c r="E34" i="5" s="1"/>
  <c r="C30" i="5"/>
  <c r="F29" i="5"/>
  <c r="H29" i="5" s="1"/>
  <c r="E29" i="5"/>
  <c r="F28" i="5"/>
  <c r="H28" i="5" s="1"/>
  <c r="E28" i="5"/>
  <c r="H27" i="5"/>
  <c r="F27" i="5"/>
  <c r="F30" i="5" s="1"/>
  <c r="E27" i="5"/>
  <c r="E30" i="5" s="1"/>
  <c r="E25" i="5"/>
  <c r="C25" i="5"/>
  <c r="C24" i="5"/>
  <c r="E24" i="5" s="1"/>
  <c r="I24" i="5" s="1"/>
  <c r="L24" i="5" s="1"/>
  <c r="C23" i="5"/>
  <c r="E23" i="5" s="1"/>
  <c r="C22" i="5"/>
  <c r="E22" i="5" s="1"/>
  <c r="C21" i="5"/>
  <c r="E21" i="5" s="1"/>
  <c r="C20" i="5"/>
  <c r="G12" i="5"/>
  <c r="F12" i="5"/>
  <c r="E12" i="5"/>
  <c r="D12" i="5"/>
  <c r="J11" i="5"/>
  <c r="L11" i="5" s="1"/>
  <c r="J10" i="5"/>
  <c r="J9" i="5"/>
  <c r="L9" i="5" s="1"/>
  <c r="I8" i="5"/>
  <c r="I13" i="5" s="1"/>
  <c r="H8" i="5"/>
  <c r="F24" i="5" s="1"/>
  <c r="H24" i="5" s="1"/>
  <c r="G8" i="5"/>
  <c r="F23" i="5" s="1"/>
  <c r="H23" i="5" s="1"/>
  <c r="F8" i="5"/>
  <c r="F13" i="5" s="1"/>
  <c r="E8" i="5"/>
  <c r="E13" i="5" s="1"/>
  <c r="D8" i="5"/>
  <c r="D13" i="5" s="1"/>
  <c r="J7" i="5"/>
  <c r="L7" i="5" s="1"/>
  <c r="J6" i="5"/>
  <c r="J8" i="5" s="1"/>
  <c r="F25" i="5" l="1"/>
  <c r="H25" i="5" s="1"/>
  <c r="F21" i="5"/>
  <c r="H21" i="5" s="1"/>
  <c r="I34" i="5"/>
  <c r="L34" i="5" s="1"/>
  <c r="E39" i="5"/>
  <c r="H39" i="5"/>
  <c r="J12" i="5"/>
  <c r="J13" i="5" s="1"/>
  <c r="L13" i="5" s="1"/>
  <c r="C26" i="5"/>
  <c r="C40" i="5" s="1"/>
  <c r="I25" i="5"/>
  <c r="L25" i="5" s="1"/>
  <c r="I38" i="5"/>
  <c r="L38" i="5" s="1"/>
  <c r="H30" i="5"/>
  <c r="L8" i="5"/>
  <c r="M8" i="5"/>
  <c r="I21" i="5"/>
  <c r="L21" i="5" s="1"/>
  <c r="I23" i="5"/>
  <c r="L23" i="5" s="1"/>
  <c r="I28" i="5"/>
  <c r="L28" i="5" s="1"/>
  <c r="I32" i="5"/>
  <c r="L32" i="5" s="1"/>
  <c r="I30" i="5"/>
  <c r="L30" i="5" s="1"/>
  <c r="I29" i="5"/>
  <c r="L29" i="5" s="1"/>
  <c r="I33" i="5"/>
  <c r="L33" i="5" s="1"/>
  <c r="L6" i="5"/>
  <c r="I27" i="5"/>
  <c r="L27" i="5" s="1"/>
  <c r="L10" i="5"/>
  <c r="F20" i="5"/>
  <c r="F22" i="5"/>
  <c r="H22" i="5" s="1"/>
  <c r="I22" i="5" s="1"/>
  <c r="L22" i="5" s="1"/>
  <c r="I31" i="5"/>
  <c r="L31" i="5" s="1"/>
  <c r="I35" i="5"/>
  <c r="L35" i="5" s="1"/>
  <c r="E20" i="5"/>
  <c r="G13" i="5"/>
  <c r="L12" i="5" l="1"/>
  <c r="I39" i="5"/>
  <c r="L39" i="5" s="1"/>
  <c r="M12" i="5"/>
  <c r="N12" i="5" s="1"/>
  <c r="N6" i="5"/>
  <c r="E26" i="5"/>
  <c r="E40" i="5" s="1"/>
  <c r="H20" i="5"/>
  <c r="H26" i="5" s="1"/>
  <c r="H40" i="5" s="1"/>
  <c r="F26" i="5"/>
  <c r="F40" i="5" s="1"/>
  <c r="N8" i="5" l="1"/>
  <c r="I20" i="5"/>
  <c r="I26" i="5" l="1"/>
  <c r="L20" i="5"/>
  <c r="L26" i="5" l="1"/>
  <c r="I40" i="5"/>
  <c r="I41" i="5" l="1"/>
  <c r="I42" i="5" s="1"/>
  <c r="L40" i="5"/>
</calcChain>
</file>

<file path=xl/sharedStrings.xml><?xml version="1.0" encoding="utf-8"?>
<sst xmlns="http://schemas.openxmlformats.org/spreadsheetml/2006/main" count="152" uniqueCount="112">
  <si>
    <t>학과</t>
    <phoneticPr fontId="3" type="noConversion"/>
  </si>
  <si>
    <t>1학기</t>
    <phoneticPr fontId="2" type="noConversion"/>
  </si>
  <si>
    <t>2학기</t>
    <phoneticPr fontId="2" type="noConversion"/>
  </si>
  <si>
    <t>[작성요령]</t>
    <phoneticPr fontId="2" type="noConversion"/>
  </si>
  <si>
    <t>[별지 제1의3호 서식]</t>
    <phoneticPr fontId="9" type="noConversion"/>
  </si>
  <si>
    <t xml:space="preserve">학  생  수  명  세  서 </t>
    <phoneticPr fontId="14" type="noConversion"/>
  </si>
  <si>
    <t>(단위 : 명)</t>
    <phoneticPr fontId="9" type="noConversion"/>
  </si>
  <si>
    <t>구분</t>
    <phoneticPr fontId="9" type="noConversion"/>
  </si>
  <si>
    <t>학년별</t>
    <phoneticPr fontId="9" type="noConversion"/>
  </si>
  <si>
    <t>계열별</t>
    <phoneticPr fontId="9" type="noConversion"/>
  </si>
  <si>
    <t>인문사회</t>
    <phoneticPr fontId="9" type="noConversion"/>
  </si>
  <si>
    <t>준실습</t>
    <phoneticPr fontId="3" type="noConversion"/>
  </si>
  <si>
    <t>이학체육</t>
    <phoneticPr fontId="9" type="noConversion"/>
  </si>
  <si>
    <t>미술</t>
    <phoneticPr fontId="9" type="noConversion"/>
  </si>
  <si>
    <t>음악</t>
    <phoneticPr fontId="3" type="noConversion"/>
  </si>
  <si>
    <t>글로벌</t>
    <phoneticPr fontId="3" type="noConversion"/>
  </si>
  <si>
    <t>계</t>
    <phoneticPr fontId="9" type="noConversion"/>
  </si>
  <si>
    <t>정, 현원</t>
    <phoneticPr fontId="9" type="noConversion"/>
  </si>
  <si>
    <t>추경</t>
    <phoneticPr fontId="3" type="noConversion"/>
  </si>
  <si>
    <t>대  학</t>
    <phoneticPr fontId="9" type="noConversion"/>
  </si>
  <si>
    <t>신입생</t>
    <phoneticPr fontId="9" type="noConversion"/>
  </si>
  <si>
    <t>등록인원</t>
    <phoneticPr fontId="9" type="noConversion"/>
  </si>
  <si>
    <t>재학생</t>
    <phoneticPr fontId="3" type="noConversion"/>
  </si>
  <si>
    <t>소   계</t>
    <phoneticPr fontId="3" type="noConversion"/>
  </si>
  <si>
    <t>대학원</t>
    <phoneticPr fontId="3" type="noConversion"/>
  </si>
  <si>
    <t>일반대학원
(석사)</t>
    <phoneticPr fontId="9" type="noConversion"/>
  </si>
  <si>
    <t>일반대학원
(박사)</t>
    <phoneticPr fontId="9" type="noConversion"/>
  </si>
  <si>
    <t>특수대학원</t>
    <phoneticPr fontId="3" type="noConversion"/>
  </si>
  <si>
    <t>합         계</t>
    <phoneticPr fontId="3" type="noConversion"/>
  </si>
  <si>
    <t xml:space="preserve"> ※ 계절제 학기 등록자는 등록인원에서 제외</t>
    <phoneticPr fontId="9" type="noConversion"/>
  </si>
  <si>
    <t>[별지 제1의4호 서식]</t>
    <phoneticPr fontId="9" type="noConversion"/>
  </si>
  <si>
    <t xml:space="preserve">등  록  금  명  세  서 </t>
    <phoneticPr fontId="14" type="noConversion"/>
  </si>
  <si>
    <t>(단위 : 천원)</t>
    <phoneticPr fontId="9" type="noConversion"/>
  </si>
  <si>
    <t>구분</t>
    <phoneticPr fontId="3" type="noConversion"/>
  </si>
  <si>
    <t>계   열</t>
    <phoneticPr fontId="3" type="noConversion"/>
  </si>
  <si>
    <t>입학금</t>
    <phoneticPr fontId="3" type="noConversion"/>
  </si>
  <si>
    <t>수업료</t>
    <phoneticPr fontId="3" type="noConversion"/>
  </si>
  <si>
    <t>합  계</t>
    <phoneticPr fontId="3" type="noConversion"/>
  </si>
  <si>
    <t>비  고</t>
    <phoneticPr fontId="3" type="noConversion"/>
  </si>
  <si>
    <t>학생수</t>
    <phoneticPr fontId="3" type="noConversion"/>
  </si>
  <si>
    <t>1인당 금액</t>
    <phoneticPr fontId="3" type="noConversion"/>
  </si>
  <si>
    <t>금액</t>
    <phoneticPr fontId="3" type="noConversion"/>
  </si>
  <si>
    <t>대 학</t>
    <phoneticPr fontId="3" type="noConversion"/>
  </si>
  <si>
    <t>인문·사회</t>
    <phoneticPr fontId="3" type="noConversion"/>
  </si>
  <si>
    <t>준실습</t>
    <phoneticPr fontId="3" type="noConversion"/>
  </si>
  <si>
    <t>이학·체육</t>
    <phoneticPr fontId="3" type="noConversion"/>
  </si>
  <si>
    <t>미술</t>
    <phoneticPr fontId="3" type="noConversion"/>
  </si>
  <si>
    <t>대학 계</t>
    <phoneticPr fontId="3" type="noConversion"/>
  </si>
  <si>
    <t>일반대학원
(석 사)</t>
    <phoneticPr fontId="3" type="noConversion"/>
  </si>
  <si>
    <t>인문·사회</t>
    <phoneticPr fontId="3" type="noConversion"/>
  </si>
  <si>
    <t>이학·체육</t>
    <phoneticPr fontId="3" type="noConversion"/>
  </si>
  <si>
    <t>예능</t>
    <phoneticPr fontId="3" type="noConversion"/>
  </si>
  <si>
    <t>석사 계</t>
    <phoneticPr fontId="3" type="noConversion"/>
  </si>
  <si>
    <t>일반대학원
(박 사)</t>
    <phoneticPr fontId="3" type="noConversion"/>
  </si>
  <si>
    <t>인문·사회</t>
    <phoneticPr fontId="3" type="noConversion"/>
  </si>
  <si>
    <t>이학·체육</t>
    <phoneticPr fontId="3" type="noConversion"/>
  </si>
  <si>
    <t>예능</t>
    <phoneticPr fontId="3" type="noConversion"/>
  </si>
  <si>
    <t>박사 계</t>
    <phoneticPr fontId="3" type="noConversion"/>
  </si>
  <si>
    <t>특수대학원</t>
    <phoneticPr fontId="3" type="noConversion"/>
  </si>
  <si>
    <t>교육</t>
  </si>
  <si>
    <t>융합디자인</t>
  </si>
  <si>
    <t>문화산업</t>
  </si>
  <si>
    <t>생애복지</t>
  </si>
  <si>
    <t>특대 계</t>
    <phoneticPr fontId="3" type="noConversion"/>
  </si>
  <si>
    <t>총계</t>
    <phoneticPr fontId="3" type="noConversion"/>
  </si>
  <si>
    <t>학생수</t>
    <phoneticPr fontId="2" type="noConversion"/>
  </si>
  <si>
    <t>기준금액</t>
    <phoneticPr fontId="2" type="noConversion"/>
  </si>
  <si>
    <t>총금액</t>
    <phoneticPr fontId="2" type="noConversion"/>
  </si>
  <si>
    <t>기준금액</t>
    <phoneticPr fontId="2" type="noConversion"/>
  </si>
  <si>
    <t>총금액</t>
    <phoneticPr fontId="2" type="noConversion"/>
  </si>
  <si>
    <t>차이금액</t>
    <phoneticPr fontId="2" type="noConversion"/>
  </si>
  <si>
    <t>2. 실제 수입금액과 차이나는 원인을 기재하고, 차이 원인 반영시 실제 수입금액과 차이가 최소화 되도록 작성</t>
    <phoneticPr fontId="2" type="noConversion"/>
  </si>
  <si>
    <t>계</t>
    <phoneticPr fontId="2" type="noConversion"/>
  </si>
  <si>
    <t>작성자</t>
    <phoneticPr fontId="2" type="noConversion"/>
  </si>
  <si>
    <t>확인자</t>
    <phoneticPr fontId="2" type="noConversion"/>
  </si>
  <si>
    <t>5학기</t>
    <phoneticPr fontId="2" type="noConversion"/>
  </si>
  <si>
    <t>3학기</t>
    <phoneticPr fontId="2" type="noConversion"/>
  </si>
  <si>
    <t>4학기</t>
    <phoneticPr fontId="2" type="noConversion"/>
  </si>
  <si>
    <t>일반</t>
    <phoneticPr fontId="2" type="noConversion"/>
  </si>
  <si>
    <t>1학기</t>
    <phoneticPr fontId="2" type="noConversion"/>
  </si>
  <si>
    <t>2학기</t>
    <phoneticPr fontId="2" type="noConversion"/>
  </si>
  <si>
    <t>구분</t>
    <phoneticPr fontId="2" type="noConversion"/>
  </si>
  <si>
    <t>문화</t>
    <phoneticPr fontId="2" type="noConversion"/>
  </si>
  <si>
    <t>생애</t>
    <phoneticPr fontId="2" type="noConversion"/>
  </si>
  <si>
    <t>소계</t>
    <phoneticPr fontId="2" type="noConversion"/>
  </si>
  <si>
    <t>석사</t>
    <phoneticPr fontId="2" type="noConversion"/>
  </si>
  <si>
    <t>박사</t>
    <phoneticPr fontId="2" type="noConversion"/>
  </si>
  <si>
    <t>통합</t>
    <phoneticPr fontId="2" type="noConversion"/>
  </si>
  <si>
    <t>등록금계열</t>
    <phoneticPr fontId="3" type="noConversion"/>
  </si>
  <si>
    <t>교육대학원</t>
    <phoneticPr fontId="2" type="noConversion"/>
  </si>
  <si>
    <t>융합대학원</t>
    <phoneticPr fontId="2" type="noConversion"/>
  </si>
  <si>
    <t>문화대학원</t>
    <phoneticPr fontId="2" type="noConversion"/>
  </si>
  <si>
    <t>생애대학원</t>
    <phoneticPr fontId="2" type="noConversion"/>
  </si>
  <si>
    <t>실제입학금</t>
    <phoneticPr fontId="2" type="noConversion"/>
  </si>
  <si>
    <t>추정입학금</t>
    <phoneticPr fontId="2" type="noConversion"/>
  </si>
  <si>
    <t>실제수업료</t>
    <phoneticPr fontId="2" type="noConversion"/>
  </si>
  <si>
    <t>추정수업료</t>
    <phoneticPr fontId="2" type="noConversion"/>
  </si>
  <si>
    <t>일반대학원</t>
    <phoneticPr fontId="2" type="noConversion"/>
  </si>
  <si>
    <t>1. 등록금수입 산정의 기초자료로 활용되므로 신설학과, 폐지학과 등 등록학생수에 영향을 미치는 모든 요인을 고려하여 산출</t>
    <phoneticPr fontId="2" type="noConversion"/>
  </si>
  <si>
    <t>(인)</t>
    <phoneticPr fontId="2" type="noConversion"/>
  </si>
  <si>
    <t>부서명</t>
    <phoneticPr fontId="2" type="noConversion"/>
  </si>
  <si>
    <t>뷰티</t>
    <phoneticPr fontId="2" type="noConversion"/>
  </si>
  <si>
    <t>융합</t>
    <phoneticPr fontId="2" type="noConversion"/>
  </si>
  <si>
    <t>산업</t>
    <phoneticPr fontId="2" type="noConversion"/>
  </si>
  <si>
    <t>예술</t>
    <phoneticPr fontId="2" type="noConversion"/>
  </si>
  <si>
    <t>* 학부는 고등교육통계 자료(학생현황표, 재적생변동상황통계표)로 갈음함.</t>
    <phoneticPr fontId="2" type="noConversion"/>
  </si>
  <si>
    <t>[별지서식1] 2019학년도 등록예상 인원 추정내역서(학부)</t>
    <phoneticPr fontId="2" type="noConversion"/>
  </si>
  <si>
    <t>[별지서식1] 2020학년도 등록예상인원 추정내역서(대학원)</t>
    <phoneticPr fontId="2" type="noConversion"/>
  </si>
  <si>
    <t>2019학년도 실제 등록학생수</t>
    <phoneticPr fontId="2" type="noConversion"/>
  </si>
  <si>
    <t>2020학년도 추정</t>
    <phoneticPr fontId="2" type="noConversion"/>
  </si>
  <si>
    <t>2019학년도 입학금</t>
    <phoneticPr fontId="2" type="noConversion"/>
  </si>
  <si>
    <t>2019학년도 수업료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</si>
</sst>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34" x14ac:knownFonts="1">
    <font>
      <sz val="11"/>
      <color theme="1"/>
      <name val="맑은 고딕"/>
      <family val="2"/>
      <scheme val="minor"/>
    </font>
    <font>
      <sz val="9"/>
      <color theme="1"/>
      <name val="맑은 고딕"/>
      <family val="2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바탕체"/>
      <family val="1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2"/>
      <color theme="1"/>
      <name val="바탕체"/>
      <family val="1"/>
      <charset val="129"/>
    </font>
    <font>
      <b/>
      <u val="double"/>
      <sz val="18"/>
      <name val="바탕체"/>
      <family val="1"/>
      <charset val="129"/>
    </font>
    <font>
      <sz val="8"/>
      <name val="바탕"/>
      <family val="1"/>
      <charset val="129"/>
    </font>
    <font>
      <sz val="18"/>
      <color theme="1"/>
      <name val="바탕체"/>
      <family val="1"/>
      <charset val="129"/>
    </font>
    <font>
      <sz val="11"/>
      <color theme="1"/>
      <name val="바탕체"/>
      <family val="1"/>
      <charset val="129"/>
    </font>
    <font>
      <b/>
      <sz val="11"/>
      <color rgb="FF0070C0"/>
      <name val="바탕체"/>
      <family val="1"/>
      <charset val="129"/>
    </font>
    <font>
      <b/>
      <sz val="11"/>
      <name val="바탕체"/>
      <family val="1"/>
      <charset val="129"/>
    </font>
    <font>
      <sz val="10"/>
      <name val="바탕체"/>
      <family val="1"/>
      <charset val="129"/>
    </font>
    <font>
      <b/>
      <u val="double"/>
      <sz val="11"/>
      <name val="바탕체"/>
      <family val="1"/>
      <charset val="129"/>
    </font>
    <font>
      <b/>
      <u val="double"/>
      <sz val="12"/>
      <name val="바탕체"/>
      <family val="1"/>
      <charset val="129"/>
    </font>
    <font>
      <sz val="10"/>
      <color theme="1"/>
      <name val="바탕체"/>
      <family val="1"/>
      <charset val="129"/>
    </font>
    <font>
      <b/>
      <sz val="10"/>
      <color theme="5" tint="-0.249977111117893"/>
      <name val="바탕체"/>
      <family val="1"/>
      <charset val="129"/>
    </font>
    <font>
      <sz val="11"/>
      <color rgb="FFFF0000"/>
      <name val="바탕체"/>
      <family val="1"/>
      <charset val="129"/>
    </font>
    <font>
      <b/>
      <sz val="10"/>
      <color theme="1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2"/>
      <scheme val="major"/>
    </font>
    <font>
      <b/>
      <sz val="9"/>
      <color theme="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9">
    <xf numFmtId="0" fontId="0" fillId="0" borderId="0"/>
    <xf numFmtId="0" fontId="7" fillId="0" borderId="0"/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7" fillId="0" borderId="0"/>
    <xf numFmtId="41" fontId="27" fillId="0" borderId="0" applyFont="0" applyFill="0" applyBorder="0" applyAlignment="0" applyProtection="0">
      <alignment vertical="center"/>
    </xf>
  </cellStyleXfs>
  <cellXfs count="2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1" fontId="10" fillId="0" borderId="0" xfId="2" applyFont="1" applyFill="1" applyAlignment="1">
      <alignment vertical="center"/>
    </xf>
    <xf numFmtId="41" fontId="10" fillId="0" borderId="0" xfId="2" applyFont="1" applyAlignment="1">
      <alignment horizontal="center" vertical="center"/>
    </xf>
    <xf numFmtId="0" fontId="12" fillId="0" borderId="0" xfId="3" applyFont="1">
      <alignment vertical="center"/>
    </xf>
    <xf numFmtId="0" fontId="13" fillId="0" borderId="0" xfId="1" applyFont="1" applyAlignment="1">
      <alignment horizontal="centerContinuous" vertical="center"/>
    </xf>
    <xf numFmtId="0" fontId="13" fillId="0" borderId="0" xfId="1" applyFont="1" applyAlignment="1">
      <alignment vertical="center"/>
    </xf>
    <xf numFmtId="0" fontId="15" fillId="0" borderId="0" xfId="3" applyFont="1">
      <alignment vertical="center"/>
    </xf>
    <xf numFmtId="41" fontId="8" fillId="0" borderId="0" xfId="2" applyFont="1" applyAlignment="1">
      <alignment horizontal="right" vertical="center"/>
    </xf>
    <xf numFmtId="41" fontId="12" fillId="0" borderId="0" xfId="2" applyFont="1">
      <alignment vertical="center"/>
    </xf>
    <xf numFmtId="0" fontId="8" fillId="3" borderId="3" xfId="1" applyFont="1" applyFill="1" applyBorder="1" applyAlignment="1">
      <alignment horizontal="right" vertical="center"/>
    </xf>
    <xf numFmtId="41" fontId="8" fillId="3" borderId="0" xfId="2" applyFont="1" applyFill="1" applyBorder="1" applyAlignment="1">
      <alignment horizontal="center" vertical="center"/>
    </xf>
    <xf numFmtId="0" fontId="16" fillId="0" borderId="0" xfId="3" applyFont="1">
      <alignment vertical="center"/>
    </xf>
    <xf numFmtId="0" fontId="8" fillId="3" borderId="1" xfId="1" applyFont="1" applyFill="1" applyBorder="1" applyAlignment="1">
      <alignment horizontal="left" vertical="center"/>
    </xf>
    <xf numFmtId="0" fontId="8" fillId="4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41" fontId="8" fillId="0" borderId="4" xfId="2" applyFont="1" applyFill="1" applyBorder="1" applyAlignment="1">
      <alignment vertical="center"/>
    </xf>
    <xf numFmtId="41" fontId="16" fillId="0" borderId="4" xfId="2" applyFont="1" applyFill="1" applyBorder="1">
      <alignment vertical="center"/>
    </xf>
    <xf numFmtId="41" fontId="16" fillId="0" borderId="0" xfId="2" applyFont="1" applyFill="1" applyBorder="1">
      <alignment vertical="center"/>
    </xf>
    <xf numFmtId="41" fontId="8" fillId="0" borderId="4" xfId="2" applyFont="1" applyBorder="1" applyAlignment="1">
      <alignment horizontal="center" vertical="center"/>
    </xf>
    <xf numFmtId="41" fontId="8" fillId="0" borderId="0" xfId="2" applyFont="1" applyBorder="1" applyAlignment="1">
      <alignment horizontal="center" vertical="center"/>
    </xf>
    <xf numFmtId="41" fontId="16" fillId="0" borderId="0" xfId="2" applyFont="1">
      <alignment vertical="center"/>
    </xf>
    <xf numFmtId="0" fontId="17" fillId="0" borderId="4" xfId="3" applyFont="1" applyBorder="1">
      <alignment vertical="center"/>
    </xf>
    <xf numFmtId="0" fontId="8" fillId="4" borderId="5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/>
    </xf>
    <xf numFmtId="41" fontId="18" fillId="3" borderId="4" xfId="2" applyFont="1" applyFill="1" applyBorder="1" applyAlignment="1">
      <alignment vertical="center"/>
    </xf>
    <xf numFmtId="41" fontId="18" fillId="3" borderId="4" xfId="2" applyFont="1" applyFill="1" applyBorder="1" applyAlignment="1">
      <alignment horizontal="center" vertical="center"/>
    </xf>
    <xf numFmtId="41" fontId="18" fillId="3" borderId="0" xfId="2" applyFont="1" applyFill="1" applyBorder="1" applyAlignment="1">
      <alignment horizontal="center" vertical="center"/>
    </xf>
    <xf numFmtId="0" fontId="16" fillId="4" borderId="3" xfId="3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 shrinkToFit="1"/>
    </xf>
    <xf numFmtId="41" fontId="8" fillId="0" borderId="4" xfId="2" applyNumberFormat="1" applyFont="1" applyFill="1" applyBorder="1" applyAlignment="1">
      <alignment vertical="center"/>
    </xf>
    <xf numFmtId="41" fontId="8" fillId="0" borderId="4" xfId="2" applyNumberFormat="1" applyFont="1" applyBorder="1" applyAlignment="1">
      <alignment horizontal="center" vertical="center"/>
    </xf>
    <xf numFmtId="41" fontId="8" fillId="0" borderId="0" xfId="2" applyNumberFormat="1" applyFont="1" applyBorder="1" applyAlignment="1">
      <alignment horizontal="center" vertical="center"/>
    </xf>
    <xf numFmtId="0" fontId="16" fillId="4" borderId="5" xfId="3" applyFont="1" applyFill="1" applyBorder="1">
      <alignment vertical="center"/>
    </xf>
    <xf numFmtId="0" fontId="8" fillId="4" borderId="4" xfId="1" applyFont="1" applyFill="1" applyBorder="1" applyAlignment="1">
      <alignment horizontal="center" vertical="center"/>
    </xf>
    <xf numFmtId="41" fontId="18" fillId="3" borderId="4" xfId="2" applyNumberFormat="1" applyFont="1" applyFill="1" applyBorder="1" applyAlignment="1">
      <alignment vertical="center"/>
    </xf>
    <xf numFmtId="41" fontId="18" fillId="3" borderId="4" xfId="2" applyNumberFormat="1" applyFont="1" applyFill="1" applyBorder="1" applyAlignment="1">
      <alignment horizontal="center" vertical="center"/>
    </xf>
    <xf numFmtId="41" fontId="18" fillId="3" borderId="0" xfId="2" applyNumberFormat="1" applyFont="1" applyFill="1" applyBorder="1" applyAlignment="1">
      <alignment horizontal="center" vertical="center"/>
    </xf>
    <xf numFmtId="0" fontId="18" fillId="5" borderId="4" xfId="1" applyFont="1" applyFill="1" applyBorder="1" applyAlignment="1">
      <alignment horizontal="center" vertical="center"/>
    </xf>
    <xf numFmtId="41" fontId="18" fillId="5" borderId="4" xfId="2" applyFont="1" applyFill="1" applyBorder="1" applyAlignment="1">
      <alignment vertical="center"/>
    </xf>
    <xf numFmtId="41" fontId="18" fillId="5" borderId="4" xfId="2" applyFont="1" applyFill="1" applyBorder="1" applyAlignment="1">
      <alignment horizontal="center" vertical="center"/>
    </xf>
    <xf numFmtId="41" fontId="18" fillId="5" borderId="0" xfId="2" applyFont="1" applyFill="1" applyBorder="1" applyAlignment="1">
      <alignment horizontal="center" vertical="center"/>
    </xf>
    <xf numFmtId="0" fontId="19" fillId="0" borderId="9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41" fontId="8" fillId="0" borderId="9" xfId="2" applyFont="1" applyFill="1" applyBorder="1" applyAlignment="1">
      <alignment vertical="center"/>
    </xf>
    <xf numFmtId="41" fontId="8" fillId="0" borderId="0" xfId="2" applyFont="1" applyFill="1" applyBorder="1" applyAlignment="1">
      <alignment vertical="center"/>
    </xf>
    <xf numFmtId="41" fontId="16" fillId="0" borderId="0" xfId="2" applyFont="1" applyFill="1">
      <alignment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41" fontId="22" fillId="3" borderId="4" xfId="2" applyFont="1" applyFill="1" applyBorder="1" applyAlignment="1">
      <alignment vertical="center"/>
    </xf>
    <xf numFmtId="9" fontId="23" fillId="6" borderId="0" xfId="2" applyNumberFormat="1" applyFont="1" applyFill="1">
      <alignment vertical="center"/>
    </xf>
    <xf numFmtId="0" fontId="22" fillId="0" borderId="0" xfId="3" applyFont="1">
      <alignment vertical="center"/>
    </xf>
    <xf numFmtId="0" fontId="22" fillId="3" borderId="4" xfId="3" applyFont="1" applyFill="1" applyBorder="1" applyAlignment="1">
      <alignment horizontal="center" vertical="center"/>
    </xf>
    <xf numFmtId="41" fontId="22" fillId="3" borderId="4" xfId="2" applyFont="1" applyFill="1" applyBorder="1" applyAlignment="1">
      <alignment horizontal="center" vertical="center"/>
    </xf>
    <xf numFmtId="41" fontId="22" fillId="0" borderId="0" xfId="2" applyFont="1">
      <alignment vertical="center"/>
    </xf>
    <xf numFmtId="0" fontId="22" fillId="0" borderId="4" xfId="3" applyFont="1" applyBorder="1" applyAlignment="1">
      <alignment horizontal="distributed" vertical="center" indent="1"/>
    </xf>
    <xf numFmtId="41" fontId="22" fillId="0" borderId="4" xfId="3" applyNumberFormat="1" applyFont="1" applyBorder="1" applyAlignment="1">
      <alignment vertical="center" shrinkToFit="1"/>
    </xf>
    <xf numFmtId="41" fontId="22" fillId="0" borderId="4" xfId="2" applyFont="1" applyFill="1" applyBorder="1" applyAlignment="1">
      <alignment vertical="center" shrinkToFit="1"/>
    </xf>
    <xf numFmtId="41" fontId="22" fillId="0" borderId="4" xfId="2" applyNumberFormat="1" applyFont="1" applyFill="1" applyBorder="1" applyAlignment="1">
      <alignment vertical="center" shrinkToFit="1"/>
    </xf>
    <xf numFmtId="41" fontId="22" fillId="0" borderId="4" xfId="2" applyFont="1" applyFill="1" applyBorder="1" applyAlignment="1">
      <alignment horizontal="center" vertical="center"/>
    </xf>
    <xf numFmtId="41" fontId="22" fillId="0" borderId="4" xfId="2" applyFont="1" applyFill="1" applyBorder="1">
      <alignment vertical="center"/>
    </xf>
    <xf numFmtId="41" fontId="24" fillId="0" borderId="0" xfId="2" applyFont="1" applyBorder="1" applyAlignment="1">
      <alignment horizontal="center" vertical="center"/>
    </xf>
    <xf numFmtId="41" fontId="22" fillId="4" borderId="4" xfId="2" applyNumberFormat="1" applyFont="1" applyFill="1" applyBorder="1" applyAlignment="1">
      <alignment vertical="center" shrinkToFit="1"/>
    </xf>
    <xf numFmtId="0" fontId="22" fillId="3" borderId="12" xfId="3" applyFont="1" applyFill="1" applyBorder="1" applyAlignment="1">
      <alignment horizontal="distributed" vertical="center" indent="1"/>
    </xf>
    <xf numFmtId="41" fontId="22" fillId="3" borderId="4" xfId="3" applyNumberFormat="1" applyFont="1" applyFill="1" applyBorder="1" applyAlignment="1">
      <alignment vertical="center" shrinkToFit="1"/>
    </xf>
    <xf numFmtId="41" fontId="22" fillId="3" borderId="4" xfId="2" applyFont="1" applyFill="1" applyBorder="1" applyAlignment="1">
      <alignment vertical="center" shrinkToFit="1"/>
    </xf>
    <xf numFmtId="41" fontId="22" fillId="3" borderId="4" xfId="2" applyNumberFormat="1" applyFont="1" applyFill="1" applyBorder="1" applyAlignment="1">
      <alignment vertical="center" shrinkToFit="1"/>
    </xf>
    <xf numFmtId="41" fontId="22" fillId="3" borderId="4" xfId="2" applyFont="1" applyFill="1" applyBorder="1">
      <alignment vertical="center"/>
    </xf>
    <xf numFmtId="41" fontId="22" fillId="0" borderId="0" xfId="3" applyNumberFormat="1" applyFont="1">
      <alignment vertical="center"/>
    </xf>
    <xf numFmtId="0" fontId="22" fillId="3" borderId="8" xfId="3" applyFont="1" applyFill="1" applyBorder="1" applyAlignment="1">
      <alignment horizontal="distributed" vertical="center" indent="1"/>
    </xf>
    <xf numFmtId="41" fontId="25" fillId="3" borderId="4" xfId="3" applyNumberFormat="1" applyFont="1" applyFill="1" applyBorder="1" applyAlignment="1">
      <alignment vertical="center" shrinkToFit="1"/>
    </xf>
    <xf numFmtId="41" fontId="12" fillId="0" borderId="0" xfId="2" applyFont="1" applyFill="1">
      <alignment vertical="center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41" fontId="5" fillId="0" borderId="0" xfId="8" applyFont="1" applyAlignment="1">
      <alignment horizontal="center" vertical="center"/>
    </xf>
    <xf numFmtId="41" fontId="5" fillId="0" borderId="0" xfId="8" applyFont="1" applyAlignment="1">
      <alignment vertical="center"/>
    </xf>
    <xf numFmtId="41" fontId="5" fillId="0" borderId="11" xfId="8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41" fontId="5" fillId="0" borderId="15" xfId="8" applyFont="1" applyBorder="1" applyAlignment="1">
      <alignment horizontal="center" vertical="center"/>
    </xf>
    <xf numFmtId="41" fontId="5" fillId="0" borderId="16" xfId="8" applyFont="1" applyBorder="1" applyAlignment="1">
      <alignment horizontal="center" vertical="center"/>
    </xf>
    <xf numFmtId="41" fontId="5" fillId="0" borderId="17" xfId="8" applyFont="1" applyBorder="1" applyAlignment="1">
      <alignment horizontal="center" vertical="center"/>
    </xf>
    <xf numFmtId="41" fontId="5" fillId="0" borderId="16" xfId="8" applyFont="1" applyBorder="1" applyAlignment="1">
      <alignment vertical="center"/>
    </xf>
    <xf numFmtId="41" fontId="5" fillId="0" borderId="17" xfId="8" applyFont="1" applyBorder="1" applyAlignment="1">
      <alignment vertical="center"/>
    </xf>
    <xf numFmtId="41" fontId="5" fillId="0" borderId="19" xfId="8" applyFont="1" applyBorder="1" applyAlignment="1">
      <alignment vertical="center"/>
    </xf>
    <xf numFmtId="41" fontId="5" fillId="0" borderId="23" xfId="8" applyFont="1" applyBorder="1" applyAlignment="1">
      <alignment horizontal="center" vertical="center"/>
    </xf>
    <xf numFmtId="41" fontId="5" fillId="0" borderId="24" xfId="8" applyFont="1" applyBorder="1" applyAlignment="1">
      <alignment vertical="center"/>
    </xf>
    <xf numFmtId="41" fontId="5" fillId="0" borderId="25" xfId="8" applyFont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41" fontId="4" fillId="2" borderId="18" xfId="8" applyFont="1" applyFill="1" applyBorder="1" applyAlignment="1">
      <alignment horizontal="center" vertical="center"/>
    </xf>
    <xf numFmtId="41" fontId="4" fillId="2" borderId="19" xfId="8" applyFont="1" applyFill="1" applyBorder="1" applyAlignment="1">
      <alignment horizontal="center" vertical="center"/>
    </xf>
    <xf numFmtId="41" fontId="4" fillId="2" borderId="20" xfId="8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41" fontId="5" fillId="0" borderId="24" xfId="8" applyFont="1" applyBorder="1" applyAlignment="1">
      <alignment horizontal="center" vertical="center"/>
    </xf>
    <xf numFmtId="41" fontId="5" fillId="0" borderId="29" xfId="8" applyFont="1" applyBorder="1" applyAlignment="1">
      <alignment horizontal="center" vertical="center"/>
    </xf>
    <xf numFmtId="41" fontId="5" fillId="0" borderId="25" xfId="8" applyFont="1" applyBorder="1" applyAlignment="1">
      <alignment horizontal="center" vertical="center"/>
    </xf>
    <xf numFmtId="41" fontId="5" fillId="0" borderId="35" xfId="8" applyFont="1" applyBorder="1" applyAlignment="1">
      <alignment horizontal="center" vertical="center"/>
    </xf>
    <xf numFmtId="41" fontId="5" fillId="0" borderId="33" xfId="8" applyFont="1" applyBorder="1" applyAlignment="1">
      <alignment horizontal="center" vertical="center"/>
    </xf>
    <xf numFmtId="41" fontId="5" fillId="0" borderId="34" xfId="8" applyFont="1" applyBorder="1" applyAlignment="1">
      <alignment horizontal="center" vertical="center"/>
    </xf>
    <xf numFmtId="41" fontId="5" fillId="0" borderId="13" xfId="8" applyFont="1" applyBorder="1" applyAlignment="1">
      <alignment horizontal="center" vertical="center"/>
    </xf>
    <xf numFmtId="41" fontId="5" fillId="0" borderId="14" xfId="8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/>
    </xf>
    <xf numFmtId="41" fontId="5" fillId="0" borderId="22" xfId="8" applyFont="1" applyBorder="1" applyAlignment="1">
      <alignment horizontal="center" vertical="center"/>
    </xf>
    <xf numFmtId="41" fontId="5" fillId="0" borderId="44" xfId="8" applyFont="1" applyBorder="1" applyAlignment="1">
      <alignment horizontal="center" vertical="center"/>
    </xf>
    <xf numFmtId="41" fontId="5" fillId="0" borderId="37" xfId="8" applyFont="1" applyBorder="1" applyAlignment="1">
      <alignment horizontal="center" vertical="center"/>
    </xf>
    <xf numFmtId="41" fontId="5" fillId="0" borderId="27" xfId="8" applyFont="1" applyBorder="1" applyAlignment="1">
      <alignment horizontal="center" vertical="center"/>
    </xf>
    <xf numFmtId="41" fontId="5" fillId="0" borderId="44" xfId="8" applyFont="1" applyBorder="1" applyAlignment="1">
      <alignment vertical="center"/>
    </xf>
    <xf numFmtId="41" fontId="5" fillId="0" borderId="47" xfId="8" applyFont="1" applyBorder="1" applyAlignment="1">
      <alignment horizontal="center" vertical="center"/>
    </xf>
    <xf numFmtId="41" fontId="5" fillId="0" borderId="48" xfId="8" applyFont="1" applyBorder="1" applyAlignment="1">
      <alignment horizontal="center" vertical="center"/>
    </xf>
    <xf numFmtId="41" fontId="5" fillId="0" borderId="46" xfId="8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/>
    </xf>
    <xf numFmtId="41" fontId="5" fillId="0" borderId="49" xfId="8" applyFont="1" applyBorder="1" applyAlignment="1">
      <alignment horizontal="center" vertical="center"/>
    </xf>
    <xf numFmtId="41" fontId="5" fillId="0" borderId="51" xfId="8" applyFont="1" applyBorder="1" applyAlignment="1">
      <alignment horizontal="center" vertical="center"/>
    </xf>
    <xf numFmtId="41" fontId="5" fillId="0" borderId="52" xfId="8" applyFont="1" applyBorder="1" applyAlignment="1">
      <alignment horizontal="center" vertical="center"/>
    </xf>
    <xf numFmtId="41" fontId="5" fillId="0" borderId="50" xfId="8" applyFont="1" applyBorder="1" applyAlignment="1">
      <alignment horizontal="center" vertical="center"/>
    </xf>
    <xf numFmtId="41" fontId="5" fillId="0" borderId="51" xfId="8" applyFont="1" applyBorder="1" applyAlignment="1">
      <alignment vertical="center"/>
    </xf>
    <xf numFmtId="41" fontId="5" fillId="0" borderId="52" xfId="8" applyFont="1" applyBorder="1" applyAlignment="1">
      <alignment vertical="center"/>
    </xf>
    <xf numFmtId="41" fontId="4" fillId="2" borderId="34" xfId="8" applyFont="1" applyFill="1" applyBorder="1" applyAlignment="1">
      <alignment horizontal="center" vertical="center"/>
    </xf>
    <xf numFmtId="41" fontId="5" fillId="0" borderId="38" xfId="8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1" fontId="4" fillId="2" borderId="11" xfId="8" applyFont="1" applyFill="1" applyBorder="1" applyAlignment="1">
      <alignment horizontal="center" vertical="center"/>
    </xf>
    <xf numFmtId="41" fontId="4" fillId="2" borderId="0" xfId="8" applyFont="1" applyFill="1" applyBorder="1" applyAlignment="1">
      <alignment horizontal="center" vertical="center"/>
    </xf>
    <xf numFmtId="41" fontId="4" fillId="2" borderId="45" xfId="8" applyFont="1" applyFill="1" applyBorder="1" applyAlignment="1">
      <alignment horizontal="center" vertical="center"/>
    </xf>
    <xf numFmtId="41" fontId="4" fillId="2" borderId="53" xfId="8" applyFont="1" applyFill="1" applyBorder="1" applyAlignment="1">
      <alignment horizontal="center" vertical="center"/>
    </xf>
    <xf numFmtId="41" fontId="5" fillId="0" borderId="54" xfId="8" applyFont="1" applyBorder="1" applyAlignment="1">
      <alignment horizontal="center" vertical="center"/>
    </xf>
    <xf numFmtId="41" fontId="5" fillId="0" borderId="55" xfId="8" applyFont="1" applyBorder="1" applyAlignment="1">
      <alignment horizontal="center" vertical="center"/>
    </xf>
    <xf numFmtId="41" fontId="5" fillId="0" borderId="0" xfId="8" applyFont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41" fontId="5" fillId="0" borderId="39" xfId="8" applyFont="1" applyBorder="1" applyAlignment="1">
      <alignment horizontal="center" vertical="center"/>
    </xf>
    <xf numFmtId="41" fontId="5" fillId="0" borderId="58" xfId="8" applyFont="1" applyBorder="1" applyAlignment="1">
      <alignment horizontal="center" vertical="center"/>
    </xf>
    <xf numFmtId="41" fontId="5" fillId="0" borderId="59" xfId="8" applyFont="1" applyBorder="1" applyAlignment="1">
      <alignment horizontal="center" vertical="center"/>
    </xf>
    <xf numFmtId="41" fontId="5" fillId="0" borderId="42" xfId="8" applyFont="1" applyBorder="1" applyAlignment="1">
      <alignment horizontal="center" vertical="center"/>
    </xf>
    <xf numFmtId="41" fontId="5" fillId="0" borderId="61" xfId="8" applyFont="1" applyBorder="1" applyAlignment="1">
      <alignment horizontal="center" vertical="center"/>
    </xf>
    <xf numFmtId="41" fontId="5" fillId="0" borderId="62" xfId="8" applyFont="1" applyBorder="1" applyAlignment="1">
      <alignment horizontal="center" vertical="center"/>
    </xf>
    <xf numFmtId="41" fontId="5" fillId="3" borderId="18" xfId="8" applyFont="1" applyFill="1" applyBorder="1" applyAlignment="1">
      <alignment horizontal="center" vertical="center"/>
    </xf>
    <xf numFmtId="41" fontId="5" fillId="3" borderId="19" xfId="8" applyFont="1" applyFill="1" applyBorder="1" applyAlignment="1">
      <alignment horizontal="center" vertical="center"/>
    </xf>
    <xf numFmtId="41" fontId="5" fillId="3" borderId="20" xfId="8" applyFont="1" applyFill="1" applyBorder="1" applyAlignment="1">
      <alignment horizontal="center" vertical="center"/>
    </xf>
    <xf numFmtId="41" fontId="5" fillId="3" borderId="60" xfId="8" applyFont="1" applyFill="1" applyBorder="1" applyAlignment="1">
      <alignment horizontal="center" vertical="center"/>
    </xf>
    <xf numFmtId="41" fontId="5" fillId="3" borderId="31" xfId="8" applyFont="1" applyFill="1" applyBorder="1" applyAlignment="1">
      <alignment horizontal="center" vertical="center"/>
    </xf>
    <xf numFmtId="41" fontId="5" fillId="3" borderId="19" xfId="8" applyFont="1" applyFill="1" applyBorder="1" applyAlignment="1">
      <alignment vertical="center"/>
    </xf>
    <xf numFmtId="41" fontId="5" fillId="3" borderId="20" xfId="8" applyFont="1" applyFill="1" applyBorder="1" applyAlignment="1">
      <alignment vertical="center"/>
    </xf>
    <xf numFmtId="41" fontId="5" fillId="3" borderId="43" xfId="8" applyFont="1" applyFill="1" applyBorder="1" applyAlignment="1">
      <alignment horizontal="center" vertical="center"/>
    </xf>
    <xf numFmtId="0" fontId="31" fillId="8" borderId="5" xfId="0" applyFont="1" applyFill="1" applyBorder="1" applyAlignment="1">
      <alignment horizontal="center" vertical="center" shrinkToFit="1"/>
    </xf>
    <xf numFmtId="41" fontId="32" fillId="7" borderId="63" xfId="8" applyFont="1" applyFill="1" applyBorder="1" applyAlignment="1">
      <alignment horizontal="center" vertical="center"/>
    </xf>
    <xf numFmtId="41" fontId="32" fillId="7" borderId="64" xfId="8" applyFont="1" applyFill="1" applyBorder="1" applyAlignment="1">
      <alignment horizontal="center" vertical="center"/>
    </xf>
    <xf numFmtId="41" fontId="32" fillId="7" borderId="65" xfId="8" applyFont="1" applyFill="1" applyBorder="1" applyAlignment="1">
      <alignment horizontal="center" vertical="center"/>
    </xf>
    <xf numFmtId="41" fontId="5" fillId="0" borderId="30" xfId="8" applyFont="1" applyBorder="1" applyAlignment="1">
      <alignment vertical="center"/>
    </xf>
    <xf numFmtId="0" fontId="30" fillId="0" borderId="0" xfId="0" applyFont="1" applyBorder="1" applyAlignment="1">
      <alignment horizontal="centerContinuous" vertical="center" wrapText="1"/>
    </xf>
    <xf numFmtId="41" fontId="5" fillId="0" borderId="29" xfId="8" applyFont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41" fontId="5" fillId="0" borderId="66" xfId="8" applyFont="1" applyBorder="1" applyAlignment="1">
      <alignment vertical="center"/>
    </xf>
    <xf numFmtId="41" fontId="5" fillId="0" borderId="67" xfId="8" applyFont="1" applyBorder="1" applyAlignment="1">
      <alignment vertical="center"/>
    </xf>
    <xf numFmtId="0" fontId="33" fillId="0" borderId="0" xfId="0" applyFont="1" applyAlignment="1">
      <alignment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41" fontId="5" fillId="0" borderId="69" xfId="8" applyFont="1" applyBorder="1" applyAlignment="1">
      <alignment horizontal="center" vertical="center"/>
    </xf>
    <xf numFmtId="41" fontId="5" fillId="0" borderId="70" xfId="8" applyFont="1" applyBorder="1" applyAlignment="1">
      <alignment horizontal="center" vertical="center"/>
    </xf>
    <xf numFmtId="41" fontId="5" fillId="0" borderId="53" xfId="8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6" fillId="3" borderId="60" xfId="0" applyFont="1" applyFill="1" applyBorder="1" applyAlignment="1">
      <alignment horizontal="center" vertical="center" shrinkToFit="1"/>
    </xf>
    <xf numFmtId="0" fontId="6" fillId="3" borderId="56" xfId="0" applyFont="1" applyFill="1" applyBorder="1" applyAlignment="1">
      <alignment horizontal="center" vertical="center" shrinkToFit="1"/>
    </xf>
    <xf numFmtId="0" fontId="6" fillId="3" borderId="57" xfId="0" applyFont="1" applyFill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/>
    </xf>
    <xf numFmtId="0" fontId="33" fillId="0" borderId="12" xfId="0" applyFont="1" applyBorder="1" applyAlignment="1">
      <alignment horizontal="right" vertical="center" wrapText="1"/>
    </xf>
    <xf numFmtId="0" fontId="33" fillId="0" borderId="68" xfId="0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 shrinkToFit="1"/>
    </xf>
    <xf numFmtId="0" fontId="29" fillId="2" borderId="22" xfId="0" applyFont="1" applyFill="1" applyBorder="1" applyAlignment="1">
      <alignment horizontal="center" vertical="center" shrinkToFit="1"/>
    </xf>
    <xf numFmtId="0" fontId="29" fillId="2" borderId="26" xfId="0" applyFont="1" applyFill="1" applyBorder="1" applyAlignment="1">
      <alignment horizontal="center" vertical="center" shrinkToFit="1"/>
    </xf>
    <xf numFmtId="0" fontId="29" fillId="2" borderId="36" xfId="0" applyFont="1" applyFill="1" applyBorder="1" applyAlignment="1">
      <alignment horizontal="center" vertical="center"/>
    </xf>
    <xf numFmtId="0" fontId="29" fillId="2" borderId="27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 vertical="center"/>
    </xf>
    <xf numFmtId="41" fontId="4" fillId="2" borderId="39" xfId="8" applyFont="1" applyFill="1" applyBorder="1" applyAlignment="1">
      <alignment horizontal="center" vertical="center"/>
    </xf>
    <xf numFmtId="41" fontId="4" fillId="2" borderId="40" xfId="8" applyFont="1" applyFill="1" applyBorder="1" applyAlignment="1">
      <alignment horizontal="center" vertical="center"/>
    </xf>
    <xf numFmtId="41" fontId="4" fillId="2" borderId="32" xfId="8" applyFont="1" applyFill="1" applyBorder="1" applyAlignment="1">
      <alignment horizontal="center" vertical="center"/>
    </xf>
    <xf numFmtId="41" fontId="4" fillId="2" borderId="41" xfId="8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41" fontId="18" fillId="3" borderId="6" xfId="2" applyNumberFormat="1" applyFont="1" applyFill="1" applyBorder="1" applyAlignment="1">
      <alignment horizontal="center" vertical="center"/>
    </xf>
    <xf numFmtId="41" fontId="18" fillId="3" borderId="2" xfId="2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41" fontId="8" fillId="3" borderId="3" xfId="2" applyFont="1" applyFill="1" applyBorder="1" applyAlignment="1">
      <alignment horizontal="center" vertical="center"/>
    </xf>
    <xf numFmtId="41" fontId="8" fillId="3" borderId="1" xfId="2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41" fontId="8" fillId="0" borderId="6" xfId="2" applyNumberFormat="1" applyFont="1" applyFill="1" applyBorder="1" applyAlignment="1">
      <alignment horizontal="center" vertical="center"/>
    </xf>
    <xf numFmtId="41" fontId="8" fillId="0" borderId="2" xfId="2" applyNumberFormat="1" applyFont="1" applyFill="1" applyBorder="1" applyAlignment="1">
      <alignment horizontal="center" vertical="center"/>
    </xf>
    <xf numFmtId="0" fontId="25" fillId="3" borderId="7" xfId="3" applyFont="1" applyFill="1" applyBorder="1" applyAlignment="1">
      <alignment horizontal="distributed" vertical="center" indent="3"/>
    </xf>
    <xf numFmtId="0" fontId="25" fillId="3" borderId="12" xfId="3" applyFont="1" applyFill="1" applyBorder="1" applyAlignment="1">
      <alignment horizontal="distributed" vertical="center" indent="3"/>
    </xf>
    <xf numFmtId="0" fontId="18" fillId="5" borderId="7" xfId="1" applyFont="1" applyFill="1" applyBorder="1" applyAlignment="1">
      <alignment horizontal="center" vertical="center"/>
    </xf>
    <xf numFmtId="0" fontId="18" fillId="5" borderId="8" xfId="1" applyFont="1" applyFill="1" applyBorder="1" applyAlignment="1">
      <alignment horizontal="center" vertical="center"/>
    </xf>
    <xf numFmtId="41" fontId="18" fillId="5" borderId="6" xfId="2" applyFont="1" applyFill="1" applyBorder="1" applyAlignment="1">
      <alignment horizontal="center" vertical="center"/>
    </xf>
    <xf numFmtId="41" fontId="18" fillId="5" borderId="2" xfId="2" applyFont="1" applyFill="1" applyBorder="1" applyAlignment="1">
      <alignment horizontal="center" vertical="center"/>
    </xf>
    <xf numFmtId="0" fontId="22" fillId="3" borderId="4" xfId="3" applyFont="1" applyFill="1" applyBorder="1" applyAlignment="1">
      <alignment horizontal="center" vertical="center"/>
    </xf>
    <xf numFmtId="41" fontId="22" fillId="3" borderId="4" xfId="2" applyFont="1" applyFill="1" applyBorder="1" applyAlignment="1">
      <alignment horizontal="center" vertical="center"/>
    </xf>
    <xf numFmtId="0" fontId="22" fillId="3" borderId="10" xfId="3" applyFont="1" applyFill="1" applyBorder="1" applyAlignment="1">
      <alignment horizontal="center" vertical="center"/>
    </xf>
    <xf numFmtId="0" fontId="22" fillId="3" borderId="11" xfId="3" applyFont="1" applyFill="1" applyBorder="1" applyAlignment="1">
      <alignment horizontal="center" vertical="center"/>
    </xf>
    <xf numFmtId="0" fontId="22" fillId="3" borderId="7" xfId="3" applyFont="1" applyFill="1" applyBorder="1" applyAlignment="1">
      <alignment horizontal="center" vertical="center"/>
    </xf>
    <xf numFmtId="0" fontId="22" fillId="3" borderId="10" xfId="3" applyFont="1" applyFill="1" applyBorder="1" applyAlignment="1">
      <alignment horizontal="center" vertical="center" wrapText="1"/>
    </xf>
  </cellXfs>
  <cellStyles count="9">
    <cellStyle name="쉼표 [0]" xfId="8" builtinId="6"/>
    <cellStyle name="쉼표 [0] 2" xfId="2"/>
    <cellStyle name="쉼표 [0] 3" xfId="4"/>
    <cellStyle name="쉼표 [0] 4" xfId="5"/>
    <cellStyle name="통화 [0] 2" xfId="6"/>
    <cellStyle name="표준" xfId="0" builtinId="0"/>
    <cellStyle name="표준 2" xfId="1"/>
    <cellStyle name="표준 3" xfId="3"/>
    <cellStyle name="표준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90700" y="914400"/>
          <a:ext cx="904875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30"/>
  <sheetViews>
    <sheetView tabSelected="1" view="pageBreakPreview" zoomScaleNormal="100" zoomScaleSheetLayoutView="100" workbookViewId="0">
      <pane xSplit="4" ySplit="8" topLeftCell="E9" activePane="bottomRight" state="frozen"/>
      <selection pane="topRight" activeCell="E1" sqref="E1"/>
      <selection pane="bottomLeft" activeCell="A6" sqref="A6"/>
      <selection pane="bottomRight"/>
    </sheetView>
  </sheetViews>
  <sheetFormatPr defaultRowHeight="15.75" customHeight="1" x14ac:dyDescent="0.3"/>
  <cols>
    <col min="1" max="1" width="9" style="2"/>
    <col min="2" max="2" width="5.875" style="2" customWidth="1"/>
    <col min="3" max="3" width="13.5" style="2" customWidth="1"/>
    <col min="4" max="4" width="9" style="2"/>
    <col min="5" max="26" width="4.5" style="3" customWidth="1"/>
    <col min="27" max="27" width="8" style="85" customWidth="1"/>
    <col min="28" max="29" width="9.75" style="86" customWidth="1"/>
    <col min="30" max="30" width="8.625" style="86" customWidth="1"/>
    <col min="31" max="31" width="9.625" style="86" customWidth="1"/>
    <col min="32" max="32" width="10.75" style="86" customWidth="1"/>
    <col min="33" max="16384" width="9" style="2"/>
  </cols>
  <sheetData>
    <row r="1" spans="2:32" ht="17.25" customHeight="1" x14ac:dyDescent="0.3">
      <c r="B1" s="88" t="s">
        <v>107</v>
      </c>
    </row>
    <row r="2" spans="2:32" ht="17.25" customHeight="1" x14ac:dyDescent="0.3">
      <c r="B2" s="88"/>
      <c r="U2" s="174" t="s">
        <v>100</v>
      </c>
      <c r="V2" s="180"/>
      <c r="W2" s="184"/>
      <c r="X2" s="184"/>
      <c r="Y2" s="184"/>
      <c r="Z2" s="184"/>
    </row>
    <row r="3" spans="2:32" ht="17.25" customHeight="1" x14ac:dyDescent="0.3">
      <c r="B3" s="88"/>
      <c r="U3" s="174" t="s">
        <v>73</v>
      </c>
      <c r="V3" s="180"/>
      <c r="W3" s="185" t="s">
        <v>99</v>
      </c>
      <c r="X3" s="185"/>
      <c r="Y3" s="185"/>
      <c r="Z3" s="185"/>
    </row>
    <row r="4" spans="2:32" ht="17.25" customHeight="1" x14ac:dyDescent="0.3">
      <c r="B4" s="88"/>
      <c r="U4" s="174" t="s">
        <v>74</v>
      </c>
      <c r="V4" s="180"/>
      <c r="W4" s="186" t="s">
        <v>99</v>
      </c>
      <c r="X4" s="186"/>
      <c r="Y4" s="186"/>
      <c r="Z4" s="186"/>
    </row>
    <row r="5" spans="2:32" ht="17.25" customHeight="1" x14ac:dyDescent="0.3"/>
    <row r="6" spans="2:32" ht="15.75" customHeight="1" x14ac:dyDescent="0.3">
      <c r="B6" s="190" t="s">
        <v>81</v>
      </c>
      <c r="C6" s="190" t="s">
        <v>0</v>
      </c>
      <c r="D6" s="193" t="s">
        <v>88</v>
      </c>
      <c r="E6" s="187" t="s">
        <v>108</v>
      </c>
      <c r="F6" s="188"/>
      <c r="G6" s="188"/>
      <c r="H6" s="188"/>
      <c r="I6" s="188"/>
      <c r="J6" s="188"/>
      <c r="K6" s="188"/>
      <c r="L6" s="188"/>
      <c r="M6" s="188"/>
      <c r="N6" s="188"/>
      <c r="O6" s="189"/>
      <c r="P6" s="187" t="s">
        <v>109</v>
      </c>
      <c r="Q6" s="188"/>
      <c r="R6" s="188"/>
      <c r="S6" s="188"/>
      <c r="T6" s="188"/>
      <c r="U6" s="188"/>
      <c r="V6" s="188"/>
      <c r="W6" s="188"/>
      <c r="X6" s="188"/>
      <c r="Y6" s="188"/>
      <c r="Z6" s="189"/>
      <c r="AA6" s="196" t="s">
        <v>110</v>
      </c>
      <c r="AB6" s="197"/>
      <c r="AC6" s="198"/>
      <c r="AD6" s="197" t="s">
        <v>111</v>
      </c>
      <c r="AE6" s="197"/>
      <c r="AF6" s="199"/>
    </row>
    <row r="7" spans="2:32" ht="15.75" customHeight="1" x14ac:dyDescent="0.3">
      <c r="B7" s="191"/>
      <c r="C7" s="191"/>
      <c r="D7" s="194"/>
      <c r="E7" s="200" t="s">
        <v>79</v>
      </c>
      <c r="F7" s="201"/>
      <c r="G7" s="201"/>
      <c r="H7" s="201"/>
      <c r="I7" s="189"/>
      <c r="J7" s="200" t="s">
        <v>80</v>
      </c>
      <c r="K7" s="201"/>
      <c r="L7" s="201"/>
      <c r="M7" s="201"/>
      <c r="N7" s="189"/>
      <c r="O7" s="140"/>
      <c r="P7" s="200" t="s">
        <v>79</v>
      </c>
      <c r="Q7" s="201"/>
      <c r="R7" s="201"/>
      <c r="S7" s="201"/>
      <c r="T7" s="189"/>
      <c r="U7" s="200" t="s">
        <v>80</v>
      </c>
      <c r="V7" s="201"/>
      <c r="W7" s="201"/>
      <c r="X7" s="201"/>
      <c r="Y7" s="189"/>
      <c r="Z7" s="175"/>
      <c r="AA7" s="141"/>
      <c r="AB7" s="142"/>
      <c r="AC7" s="143"/>
      <c r="AD7" s="142"/>
      <c r="AE7" s="142"/>
      <c r="AF7" s="144"/>
    </row>
    <row r="8" spans="2:32" ht="15.75" customHeight="1" x14ac:dyDescent="0.3">
      <c r="B8" s="192"/>
      <c r="C8" s="192"/>
      <c r="D8" s="195"/>
      <c r="E8" s="98" t="s">
        <v>1</v>
      </c>
      <c r="F8" s="99" t="s">
        <v>2</v>
      </c>
      <c r="G8" s="99" t="s">
        <v>76</v>
      </c>
      <c r="H8" s="99" t="s">
        <v>77</v>
      </c>
      <c r="I8" s="100" t="s">
        <v>75</v>
      </c>
      <c r="J8" s="98" t="s">
        <v>1</v>
      </c>
      <c r="K8" s="99" t="s">
        <v>2</v>
      </c>
      <c r="L8" s="99" t="s">
        <v>76</v>
      </c>
      <c r="M8" s="99" t="s">
        <v>77</v>
      </c>
      <c r="N8" s="100" t="s">
        <v>75</v>
      </c>
      <c r="O8" s="148" t="s">
        <v>72</v>
      </c>
      <c r="P8" s="98" t="s">
        <v>1</v>
      </c>
      <c r="Q8" s="99" t="s">
        <v>2</v>
      </c>
      <c r="R8" s="99" t="s">
        <v>76</v>
      </c>
      <c r="S8" s="99" t="s">
        <v>77</v>
      </c>
      <c r="T8" s="100" t="s">
        <v>75</v>
      </c>
      <c r="U8" s="98" t="s">
        <v>1</v>
      </c>
      <c r="V8" s="99" t="s">
        <v>2</v>
      </c>
      <c r="W8" s="99" t="s">
        <v>76</v>
      </c>
      <c r="X8" s="99" t="s">
        <v>77</v>
      </c>
      <c r="Y8" s="100" t="s">
        <v>75</v>
      </c>
      <c r="Z8" s="176" t="s">
        <v>72</v>
      </c>
      <c r="AA8" s="101" t="s">
        <v>65</v>
      </c>
      <c r="AB8" s="102" t="s">
        <v>66</v>
      </c>
      <c r="AC8" s="102" t="s">
        <v>67</v>
      </c>
      <c r="AD8" s="138" t="s">
        <v>65</v>
      </c>
      <c r="AE8" s="102" t="s">
        <v>68</v>
      </c>
      <c r="AF8" s="103" t="s">
        <v>69</v>
      </c>
    </row>
    <row r="9" spans="2:32" ht="15.75" customHeight="1" x14ac:dyDescent="0.3">
      <c r="B9" s="114" t="s">
        <v>78</v>
      </c>
      <c r="C9" s="83"/>
      <c r="D9" s="80"/>
      <c r="E9" s="95"/>
      <c r="F9" s="106"/>
      <c r="G9" s="106"/>
      <c r="H9" s="112"/>
      <c r="I9" s="113"/>
      <c r="J9" s="149"/>
      <c r="K9" s="139"/>
      <c r="L9" s="139"/>
      <c r="M9" s="139"/>
      <c r="N9" s="113"/>
      <c r="O9" s="152">
        <f>SUM(E9:N9)</f>
        <v>0</v>
      </c>
      <c r="P9" s="95"/>
      <c r="Q9" s="106"/>
      <c r="R9" s="106"/>
      <c r="S9" s="106"/>
      <c r="T9" s="108"/>
      <c r="U9" s="150"/>
      <c r="V9" s="107"/>
      <c r="W9" s="107"/>
      <c r="X9" s="107"/>
      <c r="Y9" s="108"/>
      <c r="Z9" s="152">
        <f>SUM(P9:Y9)</f>
        <v>0</v>
      </c>
      <c r="AA9" s="95">
        <f>E9+J9</f>
        <v>0</v>
      </c>
      <c r="AB9" s="96">
        <v>931</v>
      </c>
      <c r="AC9" s="96">
        <f>AA9*AB9</f>
        <v>0</v>
      </c>
      <c r="AD9" s="96">
        <f>SUM(E9:N9)</f>
        <v>0</v>
      </c>
      <c r="AE9" s="96">
        <v>3989</v>
      </c>
      <c r="AF9" s="97">
        <f>AD9*AE9</f>
        <v>0</v>
      </c>
    </row>
    <row r="10" spans="2:32" ht="15.75" customHeight="1" x14ac:dyDescent="0.3">
      <c r="B10" s="163" t="s">
        <v>85</v>
      </c>
      <c r="C10" s="84"/>
      <c r="D10" s="81"/>
      <c r="E10" s="89"/>
      <c r="F10" s="90"/>
      <c r="G10" s="90"/>
      <c r="H10" s="90"/>
      <c r="I10" s="91"/>
      <c r="J10" s="150"/>
      <c r="K10" s="107"/>
      <c r="L10" s="107"/>
      <c r="M10" s="107"/>
      <c r="N10" s="108"/>
      <c r="O10" s="153">
        <f t="shared" ref="O10:O48" si="0">SUM(E10:N10)</f>
        <v>0</v>
      </c>
      <c r="P10" s="89"/>
      <c r="Q10" s="90"/>
      <c r="R10" s="90"/>
      <c r="S10" s="90"/>
      <c r="T10" s="91"/>
      <c r="U10" s="150"/>
      <c r="V10" s="107"/>
      <c r="W10" s="107"/>
      <c r="X10" s="107"/>
      <c r="Y10" s="108"/>
      <c r="Z10" s="153">
        <f t="shared" ref="Z10:Z48" si="1">SUM(P10:Y10)</f>
        <v>0</v>
      </c>
      <c r="AA10" s="95">
        <f t="shared" ref="AA10:AA48" si="2">E10+J10</f>
        <v>0</v>
      </c>
      <c r="AB10" s="92">
        <v>931</v>
      </c>
      <c r="AC10" s="92">
        <f t="shared" ref="AC10:AC115" si="3">AA10*AB10</f>
        <v>0</v>
      </c>
      <c r="AD10" s="96">
        <f t="shared" ref="AD10:AD48" si="4">SUM(E10:N10)</f>
        <v>0</v>
      </c>
      <c r="AE10" s="92">
        <v>3989</v>
      </c>
      <c r="AF10" s="93">
        <f t="shared" ref="AF10:AF115" si="5">AD10*AE10</f>
        <v>0</v>
      </c>
    </row>
    <row r="11" spans="2:32" ht="15.75" customHeight="1" x14ac:dyDescent="0.3">
      <c r="B11" s="115"/>
      <c r="C11" s="84"/>
      <c r="D11" s="81"/>
      <c r="E11" s="89"/>
      <c r="F11" s="90"/>
      <c r="G11" s="90"/>
      <c r="H11" s="90"/>
      <c r="I11" s="91"/>
      <c r="J11" s="150"/>
      <c r="K11" s="107"/>
      <c r="L11" s="107"/>
      <c r="M11" s="107"/>
      <c r="N11" s="108"/>
      <c r="O11" s="153">
        <f t="shared" si="0"/>
        <v>0</v>
      </c>
      <c r="P11" s="89"/>
      <c r="Q11" s="90"/>
      <c r="R11" s="90"/>
      <c r="S11" s="90"/>
      <c r="T11" s="91"/>
      <c r="U11" s="150"/>
      <c r="V11" s="107"/>
      <c r="W11" s="107"/>
      <c r="X11" s="107"/>
      <c r="Y11" s="108"/>
      <c r="Z11" s="153">
        <f t="shared" si="1"/>
        <v>0</v>
      </c>
      <c r="AA11" s="95">
        <f t="shared" si="2"/>
        <v>0</v>
      </c>
      <c r="AB11" s="92">
        <v>931</v>
      </c>
      <c r="AC11" s="92">
        <f t="shared" si="3"/>
        <v>0</v>
      </c>
      <c r="AD11" s="96">
        <f t="shared" si="4"/>
        <v>0</v>
      </c>
      <c r="AE11" s="92">
        <v>3989</v>
      </c>
      <c r="AF11" s="93">
        <f t="shared" si="5"/>
        <v>0</v>
      </c>
    </row>
    <row r="12" spans="2:32" ht="15.75" customHeight="1" x14ac:dyDescent="0.3">
      <c r="B12" s="115"/>
      <c r="C12" s="84"/>
      <c r="D12" s="81"/>
      <c r="E12" s="89"/>
      <c r="F12" s="90"/>
      <c r="G12" s="90"/>
      <c r="H12" s="90"/>
      <c r="I12" s="91"/>
      <c r="J12" s="150"/>
      <c r="K12" s="107"/>
      <c r="L12" s="107"/>
      <c r="M12" s="107"/>
      <c r="N12" s="108"/>
      <c r="O12" s="153">
        <f t="shared" si="0"/>
        <v>0</v>
      </c>
      <c r="P12" s="89"/>
      <c r="Q12" s="90"/>
      <c r="R12" s="90"/>
      <c r="S12" s="90"/>
      <c r="T12" s="91"/>
      <c r="U12" s="150"/>
      <c r="V12" s="107"/>
      <c r="W12" s="107"/>
      <c r="X12" s="107"/>
      <c r="Y12" s="108"/>
      <c r="Z12" s="153">
        <f t="shared" si="1"/>
        <v>0</v>
      </c>
      <c r="AA12" s="95">
        <f t="shared" si="2"/>
        <v>0</v>
      </c>
      <c r="AB12" s="92">
        <v>931</v>
      </c>
      <c r="AC12" s="92">
        <f t="shared" si="3"/>
        <v>0</v>
      </c>
      <c r="AD12" s="96">
        <f t="shared" si="4"/>
        <v>0</v>
      </c>
      <c r="AE12" s="92">
        <v>3989</v>
      </c>
      <c r="AF12" s="93">
        <f t="shared" si="5"/>
        <v>0</v>
      </c>
    </row>
    <row r="13" spans="2:32" ht="15.75" customHeight="1" x14ac:dyDescent="0.3">
      <c r="B13" s="115"/>
      <c r="C13" s="84"/>
      <c r="D13" s="81"/>
      <c r="E13" s="89"/>
      <c r="F13" s="90"/>
      <c r="G13" s="90"/>
      <c r="H13" s="90"/>
      <c r="I13" s="91"/>
      <c r="J13" s="150"/>
      <c r="K13" s="107"/>
      <c r="L13" s="107"/>
      <c r="M13" s="107"/>
      <c r="N13" s="108"/>
      <c r="O13" s="153">
        <f t="shared" si="0"/>
        <v>0</v>
      </c>
      <c r="P13" s="89"/>
      <c r="Q13" s="90"/>
      <c r="R13" s="90"/>
      <c r="S13" s="90"/>
      <c r="T13" s="91"/>
      <c r="U13" s="150"/>
      <c r="V13" s="107"/>
      <c r="W13" s="107"/>
      <c r="X13" s="107"/>
      <c r="Y13" s="108"/>
      <c r="Z13" s="153">
        <f t="shared" si="1"/>
        <v>0</v>
      </c>
      <c r="AA13" s="95">
        <f t="shared" si="2"/>
        <v>0</v>
      </c>
      <c r="AB13" s="92">
        <v>931</v>
      </c>
      <c r="AC13" s="92">
        <f t="shared" si="3"/>
        <v>0</v>
      </c>
      <c r="AD13" s="96">
        <f t="shared" si="4"/>
        <v>0</v>
      </c>
      <c r="AE13" s="92">
        <v>3989</v>
      </c>
      <c r="AF13" s="93">
        <f t="shared" si="5"/>
        <v>0</v>
      </c>
    </row>
    <row r="14" spans="2:32" ht="15.75" customHeight="1" x14ac:dyDescent="0.3">
      <c r="B14" s="115"/>
      <c r="C14" s="84"/>
      <c r="D14" s="81"/>
      <c r="E14" s="89"/>
      <c r="F14" s="90"/>
      <c r="G14" s="90"/>
      <c r="H14" s="90"/>
      <c r="I14" s="91"/>
      <c r="J14" s="150"/>
      <c r="K14" s="107"/>
      <c r="L14" s="107"/>
      <c r="M14" s="107"/>
      <c r="N14" s="108"/>
      <c r="O14" s="153">
        <f t="shared" si="0"/>
        <v>0</v>
      </c>
      <c r="P14" s="89"/>
      <c r="Q14" s="90"/>
      <c r="R14" s="90"/>
      <c r="S14" s="90"/>
      <c r="T14" s="91"/>
      <c r="U14" s="150"/>
      <c r="V14" s="107"/>
      <c r="W14" s="107"/>
      <c r="X14" s="107"/>
      <c r="Y14" s="108"/>
      <c r="Z14" s="153">
        <f t="shared" si="1"/>
        <v>0</v>
      </c>
      <c r="AA14" s="95">
        <f t="shared" si="2"/>
        <v>0</v>
      </c>
      <c r="AB14" s="92">
        <v>931</v>
      </c>
      <c r="AC14" s="92">
        <f t="shared" si="3"/>
        <v>0</v>
      </c>
      <c r="AD14" s="96">
        <f t="shared" si="4"/>
        <v>0</v>
      </c>
      <c r="AE14" s="92">
        <v>3989</v>
      </c>
      <c r="AF14" s="93">
        <f t="shared" si="5"/>
        <v>0</v>
      </c>
    </row>
    <row r="15" spans="2:32" ht="15.75" customHeight="1" x14ac:dyDescent="0.3">
      <c r="B15" s="116"/>
      <c r="C15" s="79"/>
      <c r="D15" s="82"/>
      <c r="E15" s="89"/>
      <c r="F15" s="90"/>
      <c r="G15" s="90"/>
      <c r="H15" s="90"/>
      <c r="I15" s="91"/>
      <c r="J15" s="150"/>
      <c r="K15" s="107"/>
      <c r="L15" s="107"/>
      <c r="M15" s="107"/>
      <c r="N15" s="108"/>
      <c r="O15" s="153">
        <f t="shared" si="0"/>
        <v>0</v>
      </c>
      <c r="P15" s="89"/>
      <c r="Q15" s="90"/>
      <c r="R15" s="90"/>
      <c r="S15" s="90"/>
      <c r="T15" s="91"/>
      <c r="U15" s="150"/>
      <c r="V15" s="107"/>
      <c r="W15" s="107"/>
      <c r="X15" s="107"/>
      <c r="Y15" s="108"/>
      <c r="Z15" s="153">
        <f t="shared" si="1"/>
        <v>0</v>
      </c>
      <c r="AA15" s="95">
        <f t="shared" si="2"/>
        <v>0</v>
      </c>
      <c r="AB15" s="92">
        <v>931</v>
      </c>
      <c r="AC15" s="92">
        <f t="shared" si="3"/>
        <v>0</v>
      </c>
      <c r="AD15" s="96">
        <f t="shared" si="4"/>
        <v>0</v>
      </c>
      <c r="AE15" s="92">
        <v>3989</v>
      </c>
      <c r="AF15" s="93">
        <f t="shared" si="5"/>
        <v>0</v>
      </c>
    </row>
    <row r="16" spans="2:32" ht="15.75" customHeight="1" x14ac:dyDescent="0.3">
      <c r="B16" s="116"/>
      <c r="C16" s="79"/>
      <c r="D16" s="82"/>
      <c r="E16" s="89"/>
      <c r="F16" s="90"/>
      <c r="G16" s="90"/>
      <c r="H16" s="90"/>
      <c r="I16" s="91"/>
      <c r="J16" s="150"/>
      <c r="K16" s="107"/>
      <c r="L16" s="107"/>
      <c r="M16" s="107"/>
      <c r="N16" s="108"/>
      <c r="O16" s="153">
        <f t="shared" si="0"/>
        <v>0</v>
      </c>
      <c r="P16" s="89"/>
      <c r="Q16" s="90"/>
      <c r="R16" s="90"/>
      <c r="S16" s="90"/>
      <c r="T16" s="91"/>
      <c r="U16" s="150"/>
      <c r="V16" s="107"/>
      <c r="W16" s="107"/>
      <c r="X16" s="107"/>
      <c r="Y16" s="108"/>
      <c r="Z16" s="153">
        <f t="shared" si="1"/>
        <v>0</v>
      </c>
      <c r="AA16" s="95">
        <f t="shared" si="2"/>
        <v>0</v>
      </c>
      <c r="AB16" s="92">
        <v>931</v>
      </c>
      <c r="AC16" s="92">
        <f t="shared" si="3"/>
        <v>0</v>
      </c>
      <c r="AD16" s="96">
        <f t="shared" si="4"/>
        <v>0</v>
      </c>
      <c r="AE16" s="92">
        <v>3989</v>
      </c>
      <c r="AF16" s="93">
        <f t="shared" si="5"/>
        <v>0</v>
      </c>
    </row>
    <row r="17" spans="2:32" ht="15.75" customHeight="1" x14ac:dyDescent="0.3">
      <c r="B17" s="116"/>
      <c r="C17" s="79"/>
      <c r="D17" s="82"/>
      <c r="E17" s="89"/>
      <c r="F17" s="90"/>
      <c r="G17" s="90"/>
      <c r="H17" s="90"/>
      <c r="I17" s="91"/>
      <c r="J17" s="150"/>
      <c r="K17" s="107"/>
      <c r="L17" s="107"/>
      <c r="M17" s="107"/>
      <c r="N17" s="108"/>
      <c r="O17" s="153">
        <f t="shared" si="0"/>
        <v>0</v>
      </c>
      <c r="P17" s="89"/>
      <c r="Q17" s="90"/>
      <c r="R17" s="90"/>
      <c r="S17" s="90"/>
      <c r="T17" s="91"/>
      <c r="U17" s="150"/>
      <c r="V17" s="107"/>
      <c r="W17" s="107"/>
      <c r="X17" s="107"/>
      <c r="Y17" s="108"/>
      <c r="Z17" s="153">
        <f t="shared" si="1"/>
        <v>0</v>
      </c>
      <c r="AA17" s="95">
        <f t="shared" si="2"/>
        <v>0</v>
      </c>
      <c r="AB17" s="92">
        <v>931</v>
      </c>
      <c r="AC17" s="92">
        <f t="shared" si="3"/>
        <v>0</v>
      </c>
      <c r="AD17" s="96">
        <f t="shared" si="4"/>
        <v>0</v>
      </c>
      <c r="AE17" s="92">
        <v>3989</v>
      </c>
      <c r="AF17" s="93">
        <f t="shared" si="5"/>
        <v>0</v>
      </c>
    </row>
    <row r="18" spans="2:32" ht="15.75" customHeight="1" x14ac:dyDescent="0.3">
      <c r="B18" s="116"/>
      <c r="C18" s="79"/>
      <c r="D18" s="82"/>
      <c r="E18" s="89"/>
      <c r="F18" s="90"/>
      <c r="G18" s="90"/>
      <c r="H18" s="90"/>
      <c r="I18" s="91"/>
      <c r="J18" s="150"/>
      <c r="K18" s="107"/>
      <c r="L18" s="107"/>
      <c r="M18" s="107"/>
      <c r="N18" s="108"/>
      <c r="O18" s="153">
        <f t="shared" si="0"/>
        <v>0</v>
      </c>
      <c r="P18" s="89"/>
      <c r="Q18" s="90"/>
      <c r="R18" s="90"/>
      <c r="S18" s="90"/>
      <c r="T18" s="91"/>
      <c r="U18" s="150"/>
      <c r="V18" s="107"/>
      <c r="W18" s="107"/>
      <c r="X18" s="107"/>
      <c r="Y18" s="108"/>
      <c r="Z18" s="153">
        <f t="shared" si="1"/>
        <v>0</v>
      </c>
      <c r="AA18" s="95">
        <f t="shared" si="2"/>
        <v>0</v>
      </c>
      <c r="AB18" s="92">
        <v>931</v>
      </c>
      <c r="AC18" s="92">
        <f t="shared" si="3"/>
        <v>0</v>
      </c>
      <c r="AD18" s="96">
        <f t="shared" si="4"/>
        <v>0</v>
      </c>
      <c r="AE18" s="92">
        <v>3989</v>
      </c>
      <c r="AF18" s="93">
        <f t="shared" si="5"/>
        <v>0</v>
      </c>
    </row>
    <row r="19" spans="2:32" ht="15.75" customHeight="1" x14ac:dyDescent="0.3">
      <c r="B19" s="116"/>
      <c r="C19" s="79"/>
      <c r="D19" s="82"/>
      <c r="E19" s="89"/>
      <c r="F19" s="90"/>
      <c r="G19" s="90"/>
      <c r="H19" s="90"/>
      <c r="I19" s="91"/>
      <c r="J19" s="150"/>
      <c r="K19" s="107"/>
      <c r="L19" s="107"/>
      <c r="M19" s="107"/>
      <c r="N19" s="108"/>
      <c r="O19" s="153">
        <f t="shared" si="0"/>
        <v>0</v>
      </c>
      <c r="P19" s="89"/>
      <c r="Q19" s="90"/>
      <c r="R19" s="90"/>
      <c r="S19" s="90"/>
      <c r="T19" s="91"/>
      <c r="U19" s="150"/>
      <c r="V19" s="107"/>
      <c r="W19" s="107"/>
      <c r="X19" s="107"/>
      <c r="Y19" s="108"/>
      <c r="Z19" s="153">
        <f t="shared" si="1"/>
        <v>0</v>
      </c>
      <c r="AA19" s="95">
        <f t="shared" si="2"/>
        <v>0</v>
      </c>
      <c r="AB19" s="92">
        <v>931</v>
      </c>
      <c r="AC19" s="92">
        <f t="shared" si="3"/>
        <v>0</v>
      </c>
      <c r="AD19" s="96">
        <f t="shared" si="4"/>
        <v>0</v>
      </c>
      <c r="AE19" s="92">
        <v>3989</v>
      </c>
      <c r="AF19" s="93">
        <f t="shared" si="5"/>
        <v>0</v>
      </c>
    </row>
    <row r="20" spans="2:32" ht="15.75" customHeight="1" x14ac:dyDescent="0.3">
      <c r="B20" s="116"/>
      <c r="C20" s="79"/>
      <c r="D20" s="82"/>
      <c r="E20" s="89"/>
      <c r="F20" s="90"/>
      <c r="G20" s="90"/>
      <c r="H20" s="90"/>
      <c r="I20" s="91"/>
      <c r="J20" s="150"/>
      <c r="K20" s="107"/>
      <c r="L20" s="107"/>
      <c r="M20" s="107"/>
      <c r="N20" s="108"/>
      <c r="O20" s="153">
        <f t="shared" si="0"/>
        <v>0</v>
      </c>
      <c r="P20" s="89"/>
      <c r="Q20" s="90"/>
      <c r="R20" s="90"/>
      <c r="S20" s="90"/>
      <c r="T20" s="91"/>
      <c r="U20" s="150"/>
      <c r="V20" s="107"/>
      <c r="W20" s="107"/>
      <c r="X20" s="107"/>
      <c r="Y20" s="108"/>
      <c r="Z20" s="153">
        <f t="shared" si="1"/>
        <v>0</v>
      </c>
      <c r="AA20" s="95">
        <f t="shared" si="2"/>
        <v>0</v>
      </c>
      <c r="AB20" s="92">
        <v>931</v>
      </c>
      <c r="AC20" s="92">
        <f t="shared" si="3"/>
        <v>0</v>
      </c>
      <c r="AD20" s="96">
        <f t="shared" si="4"/>
        <v>0</v>
      </c>
      <c r="AE20" s="92">
        <v>3989</v>
      </c>
      <c r="AF20" s="93">
        <f t="shared" si="5"/>
        <v>0</v>
      </c>
    </row>
    <row r="21" spans="2:32" ht="15.75" customHeight="1" x14ac:dyDescent="0.3">
      <c r="B21" s="116"/>
      <c r="C21" s="79"/>
      <c r="D21" s="82"/>
      <c r="E21" s="89"/>
      <c r="F21" s="90"/>
      <c r="G21" s="90"/>
      <c r="H21" s="90"/>
      <c r="I21" s="91"/>
      <c r="J21" s="150"/>
      <c r="K21" s="107"/>
      <c r="L21" s="107"/>
      <c r="M21" s="107"/>
      <c r="N21" s="108"/>
      <c r="O21" s="153">
        <f t="shared" si="0"/>
        <v>0</v>
      </c>
      <c r="P21" s="89"/>
      <c r="Q21" s="90"/>
      <c r="R21" s="90"/>
      <c r="S21" s="90"/>
      <c r="T21" s="91"/>
      <c r="U21" s="150"/>
      <c r="V21" s="107"/>
      <c r="W21" s="107"/>
      <c r="X21" s="107"/>
      <c r="Y21" s="108"/>
      <c r="Z21" s="153">
        <f t="shared" si="1"/>
        <v>0</v>
      </c>
      <c r="AA21" s="95">
        <f t="shared" si="2"/>
        <v>0</v>
      </c>
      <c r="AB21" s="92">
        <v>931</v>
      </c>
      <c r="AC21" s="92">
        <f t="shared" si="3"/>
        <v>0</v>
      </c>
      <c r="AD21" s="96">
        <f t="shared" si="4"/>
        <v>0</v>
      </c>
      <c r="AE21" s="92">
        <v>3989</v>
      </c>
      <c r="AF21" s="93">
        <f t="shared" si="5"/>
        <v>0</v>
      </c>
    </row>
    <row r="22" spans="2:32" ht="15.75" customHeight="1" x14ac:dyDescent="0.3">
      <c r="B22" s="116"/>
      <c r="C22" s="79"/>
      <c r="D22" s="82"/>
      <c r="E22" s="89"/>
      <c r="F22" s="90"/>
      <c r="G22" s="90"/>
      <c r="H22" s="90"/>
      <c r="I22" s="91"/>
      <c r="J22" s="150"/>
      <c r="K22" s="107"/>
      <c r="L22" s="107"/>
      <c r="M22" s="107"/>
      <c r="N22" s="108"/>
      <c r="O22" s="153">
        <f t="shared" si="0"/>
        <v>0</v>
      </c>
      <c r="P22" s="89"/>
      <c r="Q22" s="90"/>
      <c r="R22" s="90"/>
      <c r="S22" s="90"/>
      <c r="T22" s="91"/>
      <c r="U22" s="150"/>
      <c r="V22" s="107"/>
      <c r="W22" s="107"/>
      <c r="X22" s="107"/>
      <c r="Y22" s="108"/>
      <c r="Z22" s="153">
        <f t="shared" si="1"/>
        <v>0</v>
      </c>
      <c r="AA22" s="95">
        <f t="shared" si="2"/>
        <v>0</v>
      </c>
      <c r="AB22" s="92">
        <v>931</v>
      </c>
      <c r="AC22" s="92">
        <f t="shared" si="3"/>
        <v>0</v>
      </c>
      <c r="AD22" s="96">
        <f t="shared" si="4"/>
        <v>0</v>
      </c>
      <c r="AE22" s="92">
        <v>3989</v>
      </c>
      <c r="AF22" s="93">
        <f t="shared" si="5"/>
        <v>0</v>
      </c>
    </row>
    <row r="23" spans="2:32" ht="15.75" customHeight="1" x14ac:dyDescent="0.3">
      <c r="B23" s="116"/>
      <c r="C23" s="79"/>
      <c r="D23" s="82"/>
      <c r="E23" s="89"/>
      <c r="F23" s="90"/>
      <c r="G23" s="90"/>
      <c r="H23" s="90"/>
      <c r="I23" s="91"/>
      <c r="J23" s="150"/>
      <c r="K23" s="107"/>
      <c r="L23" s="107"/>
      <c r="M23" s="107"/>
      <c r="N23" s="108"/>
      <c r="O23" s="153">
        <f t="shared" si="0"/>
        <v>0</v>
      </c>
      <c r="P23" s="89"/>
      <c r="Q23" s="90"/>
      <c r="R23" s="90"/>
      <c r="S23" s="90"/>
      <c r="T23" s="91"/>
      <c r="U23" s="150"/>
      <c r="V23" s="107"/>
      <c r="W23" s="107"/>
      <c r="X23" s="107"/>
      <c r="Y23" s="108"/>
      <c r="Z23" s="153">
        <f t="shared" si="1"/>
        <v>0</v>
      </c>
      <c r="AA23" s="95">
        <f t="shared" si="2"/>
        <v>0</v>
      </c>
      <c r="AB23" s="92">
        <v>931</v>
      </c>
      <c r="AC23" s="92">
        <f t="shared" si="3"/>
        <v>0</v>
      </c>
      <c r="AD23" s="96">
        <f t="shared" si="4"/>
        <v>0</v>
      </c>
      <c r="AE23" s="92">
        <v>3989</v>
      </c>
      <c r="AF23" s="93">
        <f t="shared" si="5"/>
        <v>0</v>
      </c>
    </row>
    <row r="24" spans="2:32" ht="15.75" customHeight="1" x14ac:dyDescent="0.3">
      <c r="B24" s="116"/>
      <c r="C24" s="79"/>
      <c r="D24" s="82"/>
      <c r="E24" s="89"/>
      <c r="F24" s="90"/>
      <c r="G24" s="90"/>
      <c r="H24" s="90"/>
      <c r="I24" s="91"/>
      <c r="J24" s="150"/>
      <c r="K24" s="107"/>
      <c r="L24" s="107"/>
      <c r="M24" s="107"/>
      <c r="N24" s="108"/>
      <c r="O24" s="153">
        <f t="shared" si="0"/>
        <v>0</v>
      </c>
      <c r="P24" s="89"/>
      <c r="Q24" s="90"/>
      <c r="R24" s="90"/>
      <c r="S24" s="90"/>
      <c r="T24" s="91"/>
      <c r="U24" s="150"/>
      <c r="V24" s="107"/>
      <c r="W24" s="107"/>
      <c r="X24" s="107"/>
      <c r="Y24" s="108"/>
      <c r="Z24" s="153">
        <f t="shared" si="1"/>
        <v>0</v>
      </c>
      <c r="AA24" s="95">
        <f t="shared" si="2"/>
        <v>0</v>
      </c>
      <c r="AB24" s="92">
        <v>931</v>
      </c>
      <c r="AC24" s="92">
        <f t="shared" si="3"/>
        <v>0</v>
      </c>
      <c r="AD24" s="96">
        <f t="shared" si="4"/>
        <v>0</v>
      </c>
      <c r="AE24" s="92">
        <v>3989</v>
      </c>
      <c r="AF24" s="93">
        <f t="shared" si="5"/>
        <v>0</v>
      </c>
    </row>
    <row r="25" spans="2:32" ht="15.75" customHeight="1" x14ac:dyDescent="0.3">
      <c r="B25" s="116"/>
      <c r="C25" s="79"/>
      <c r="D25" s="82"/>
      <c r="E25" s="89"/>
      <c r="F25" s="90"/>
      <c r="G25" s="90"/>
      <c r="H25" s="90"/>
      <c r="I25" s="91"/>
      <c r="J25" s="150"/>
      <c r="K25" s="107"/>
      <c r="L25" s="107"/>
      <c r="M25" s="107"/>
      <c r="N25" s="108"/>
      <c r="O25" s="153">
        <f t="shared" si="0"/>
        <v>0</v>
      </c>
      <c r="P25" s="89"/>
      <c r="Q25" s="90"/>
      <c r="R25" s="90"/>
      <c r="S25" s="90"/>
      <c r="T25" s="91"/>
      <c r="U25" s="150"/>
      <c r="V25" s="107"/>
      <c r="W25" s="107"/>
      <c r="X25" s="107"/>
      <c r="Y25" s="108"/>
      <c r="Z25" s="153">
        <f t="shared" si="1"/>
        <v>0</v>
      </c>
      <c r="AA25" s="95">
        <f t="shared" si="2"/>
        <v>0</v>
      </c>
      <c r="AB25" s="92">
        <v>931</v>
      </c>
      <c r="AC25" s="92">
        <f t="shared" si="3"/>
        <v>0</v>
      </c>
      <c r="AD25" s="96">
        <f t="shared" si="4"/>
        <v>0</v>
      </c>
      <c r="AE25" s="92">
        <v>3989</v>
      </c>
      <c r="AF25" s="93">
        <f t="shared" si="5"/>
        <v>0</v>
      </c>
    </row>
    <row r="26" spans="2:32" ht="15.75" customHeight="1" x14ac:dyDescent="0.3">
      <c r="B26" s="116"/>
      <c r="C26" s="79"/>
      <c r="D26" s="82"/>
      <c r="E26" s="89"/>
      <c r="F26" s="90"/>
      <c r="G26" s="90"/>
      <c r="H26" s="90"/>
      <c r="I26" s="91"/>
      <c r="J26" s="150"/>
      <c r="K26" s="107"/>
      <c r="L26" s="107"/>
      <c r="M26" s="107"/>
      <c r="N26" s="108"/>
      <c r="O26" s="153">
        <f t="shared" si="0"/>
        <v>0</v>
      </c>
      <c r="P26" s="89"/>
      <c r="Q26" s="90"/>
      <c r="R26" s="90"/>
      <c r="S26" s="90"/>
      <c r="T26" s="91"/>
      <c r="U26" s="150"/>
      <c r="V26" s="107"/>
      <c r="W26" s="107"/>
      <c r="X26" s="107"/>
      <c r="Y26" s="108"/>
      <c r="Z26" s="153">
        <f t="shared" si="1"/>
        <v>0</v>
      </c>
      <c r="AA26" s="95">
        <f t="shared" si="2"/>
        <v>0</v>
      </c>
      <c r="AB26" s="92">
        <v>931</v>
      </c>
      <c r="AC26" s="92">
        <f t="shared" si="3"/>
        <v>0</v>
      </c>
      <c r="AD26" s="96">
        <f t="shared" si="4"/>
        <v>0</v>
      </c>
      <c r="AE26" s="92">
        <v>3989</v>
      </c>
      <c r="AF26" s="93">
        <f t="shared" si="5"/>
        <v>0</v>
      </c>
    </row>
    <row r="27" spans="2:32" ht="15.75" customHeight="1" x14ac:dyDescent="0.3">
      <c r="B27" s="116"/>
      <c r="C27" s="79"/>
      <c r="D27" s="82"/>
      <c r="E27" s="89"/>
      <c r="F27" s="90"/>
      <c r="G27" s="90"/>
      <c r="H27" s="90"/>
      <c r="I27" s="91"/>
      <c r="J27" s="150"/>
      <c r="K27" s="107"/>
      <c r="L27" s="107"/>
      <c r="M27" s="107"/>
      <c r="N27" s="108"/>
      <c r="O27" s="153">
        <f t="shared" si="0"/>
        <v>0</v>
      </c>
      <c r="P27" s="89"/>
      <c r="Q27" s="90"/>
      <c r="R27" s="90"/>
      <c r="S27" s="90"/>
      <c r="T27" s="91"/>
      <c r="U27" s="150"/>
      <c r="V27" s="107"/>
      <c r="W27" s="107"/>
      <c r="X27" s="107"/>
      <c r="Y27" s="108"/>
      <c r="Z27" s="153">
        <f t="shared" si="1"/>
        <v>0</v>
      </c>
      <c r="AA27" s="95">
        <f t="shared" si="2"/>
        <v>0</v>
      </c>
      <c r="AB27" s="92">
        <v>931</v>
      </c>
      <c r="AC27" s="92">
        <f t="shared" si="3"/>
        <v>0</v>
      </c>
      <c r="AD27" s="96">
        <f t="shared" si="4"/>
        <v>0</v>
      </c>
      <c r="AE27" s="92">
        <v>3989</v>
      </c>
      <c r="AF27" s="93">
        <f t="shared" si="5"/>
        <v>0</v>
      </c>
    </row>
    <row r="28" spans="2:32" ht="15.75" customHeight="1" x14ac:dyDescent="0.3">
      <c r="B28" s="116"/>
      <c r="C28" s="79"/>
      <c r="D28" s="82"/>
      <c r="E28" s="89"/>
      <c r="F28" s="90"/>
      <c r="G28" s="90"/>
      <c r="H28" s="90"/>
      <c r="I28" s="91"/>
      <c r="J28" s="150"/>
      <c r="K28" s="107"/>
      <c r="L28" s="107"/>
      <c r="M28" s="107"/>
      <c r="N28" s="108"/>
      <c r="O28" s="153">
        <f t="shared" si="0"/>
        <v>0</v>
      </c>
      <c r="P28" s="89"/>
      <c r="Q28" s="90"/>
      <c r="R28" s="90"/>
      <c r="S28" s="90"/>
      <c r="T28" s="91"/>
      <c r="U28" s="150"/>
      <c r="V28" s="107"/>
      <c r="W28" s="107"/>
      <c r="X28" s="107"/>
      <c r="Y28" s="108"/>
      <c r="Z28" s="153">
        <f t="shared" si="1"/>
        <v>0</v>
      </c>
      <c r="AA28" s="95">
        <f t="shared" si="2"/>
        <v>0</v>
      </c>
      <c r="AB28" s="92">
        <v>931</v>
      </c>
      <c r="AC28" s="92">
        <f t="shared" si="3"/>
        <v>0</v>
      </c>
      <c r="AD28" s="96">
        <f t="shared" si="4"/>
        <v>0</v>
      </c>
      <c r="AE28" s="92">
        <v>3989</v>
      </c>
      <c r="AF28" s="93">
        <f t="shared" si="5"/>
        <v>0</v>
      </c>
    </row>
    <row r="29" spans="2:32" ht="15.75" customHeight="1" x14ac:dyDescent="0.3">
      <c r="B29" s="116"/>
      <c r="C29" s="79"/>
      <c r="D29" s="82"/>
      <c r="E29" s="89"/>
      <c r="F29" s="90"/>
      <c r="G29" s="90"/>
      <c r="H29" s="90"/>
      <c r="I29" s="91"/>
      <c r="J29" s="150"/>
      <c r="K29" s="107"/>
      <c r="L29" s="107"/>
      <c r="M29" s="107"/>
      <c r="N29" s="108"/>
      <c r="O29" s="153">
        <f t="shared" si="0"/>
        <v>0</v>
      </c>
      <c r="P29" s="89"/>
      <c r="Q29" s="90"/>
      <c r="R29" s="90"/>
      <c r="S29" s="90"/>
      <c r="T29" s="91"/>
      <c r="U29" s="150"/>
      <c r="V29" s="107"/>
      <c r="W29" s="107"/>
      <c r="X29" s="107"/>
      <c r="Y29" s="108"/>
      <c r="Z29" s="153">
        <f t="shared" si="1"/>
        <v>0</v>
      </c>
      <c r="AA29" s="95">
        <f t="shared" si="2"/>
        <v>0</v>
      </c>
      <c r="AB29" s="92">
        <v>931</v>
      </c>
      <c r="AC29" s="92">
        <f t="shared" si="3"/>
        <v>0</v>
      </c>
      <c r="AD29" s="96">
        <f t="shared" si="4"/>
        <v>0</v>
      </c>
      <c r="AE29" s="92">
        <v>4780</v>
      </c>
      <c r="AF29" s="93">
        <f t="shared" si="5"/>
        <v>0</v>
      </c>
    </row>
    <row r="30" spans="2:32" ht="15.75" customHeight="1" x14ac:dyDescent="0.3">
      <c r="B30" s="116"/>
      <c r="C30" s="79"/>
      <c r="D30" s="82"/>
      <c r="E30" s="89"/>
      <c r="F30" s="90"/>
      <c r="G30" s="90"/>
      <c r="H30" s="90"/>
      <c r="I30" s="91"/>
      <c r="J30" s="150"/>
      <c r="K30" s="107"/>
      <c r="L30" s="107"/>
      <c r="M30" s="107"/>
      <c r="N30" s="108"/>
      <c r="O30" s="153">
        <f t="shared" si="0"/>
        <v>0</v>
      </c>
      <c r="P30" s="89"/>
      <c r="Q30" s="90"/>
      <c r="R30" s="90"/>
      <c r="S30" s="90"/>
      <c r="T30" s="91"/>
      <c r="U30" s="150"/>
      <c r="V30" s="107"/>
      <c r="W30" s="107"/>
      <c r="X30" s="107"/>
      <c r="Y30" s="108"/>
      <c r="Z30" s="153">
        <f t="shared" si="1"/>
        <v>0</v>
      </c>
      <c r="AA30" s="95">
        <f t="shared" si="2"/>
        <v>0</v>
      </c>
      <c r="AB30" s="92">
        <v>931</v>
      </c>
      <c r="AC30" s="92">
        <f t="shared" si="3"/>
        <v>0</v>
      </c>
      <c r="AD30" s="96">
        <f t="shared" si="4"/>
        <v>0</v>
      </c>
      <c r="AE30" s="92">
        <v>4780</v>
      </c>
      <c r="AF30" s="93">
        <f t="shared" si="5"/>
        <v>0</v>
      </c>
    </row>
    <row r="31" spans="2:32" ht="15.75" customHeight="1" x14ac:dyDescent="0.3">
      <c r="B31" s="116"/>
      <c r="C31" s="79"/>
      <c r="D31" s="82"/>
      <c r="E31" s="89"/>
      <c r="F31" s="90"/>
      <c r="G31" s="90"/>
      <c r="H31" s="90"/>
      <c r="I31" s="91"/>
      <c r="J31" s="150"/>
      <c r="K31" s="107"/>
      <c r="L31" s="107"/>
      <c r="M31" s="107"/>
      <c r="N31" s="108"/>
      <c r="O31" s="153">
        <f t="shared" si="0"/>
        <v>0</v>
      </c>
      <c r="P31" s="89"/>
      <c r="Q31" s="90"/>
      <c r="R31" s="90"/>
      <c r="S31" s="90"/>
      <c r="T31" s="91"/>
      <c r="U31" s="150"/>
      <c r="V31" s="107"/>
      <c r="W31" s="107"/>
      <c r="X31" s="107"/>
      <c r="Y31" s="108"/>
      <c r="Z31" s="153">
        <f t="shared" si="1"/>
        <v>0</v>
      </c>
      <c r="AA31" s="95">
        <f t="shared" si="2"/>
        <v>0</v>
      </c>
      <c r="AB31" s="92">
        <v>931</v>
      </c>
      <c r="AC31" s="92">
        <f t="shared" si="3"/>
        <v>0</v>
      </c>
      <c r="AD31" s="96">
        <f t="shared" si="4"/>
        <v>0</v>
      </c>
      <c r="AE31" s="92">
        <v>4780</v>
      </c>
      <c r="AF31" s="93">
        <f t="shared" si="5"/>
        <v>0</v>
      </c>
    </row>
    <row r="32" spans="2:32" ht="15.75" customHeight="1" x14ac:dyDescent="0.3">
      <c r="B32" s="116"/>
      <c r="C32" s="79"/>
      <c r="D32" s="82"/>
      <c r="E32" s="89"/>
      <c r="F32" s="90"/>
      <c r="G32" s="90"/>
      <c r="H32" s="90"/>
      <c r="I32" s="91"/>
      <c r="J32" s="150"/>
      <c r="K32" s="107"/>
      <c r="L32" s="107"/>
      <c r="M32" s="107"/>
      <c r="N32" s="108"/>
      <c r="O32" s="153">
        <f t="shared" si="0"/>
        <v>0</v>
      </c>
      <c r="P32" s="89"/>
      <c r="Q32" s="90"/>
      <c r="R32" s="90"/>
      <c r="S32" s="90"/>
      <c r="T32" s="91"/>
      <c r="U32" s="150"/>
      <c r="V32" s="107"/>
      <c r="W32" s="107"/>
      <c r="X32" s="107"/>
      <c r="Y32" s="108"/>
      <c r="Z32" s="153">
        <f t="shared" si="1"/>
        <v>0</v>
      </c>
      <c r="AA32" s="95">
        <f t="shared" si="2"/>
        <v>0</v>
      </c>
      <c r="AB32" s="92">
        <v>931</v>
      </c>
      <c r="AC32" s="92">
        <f t="shared" si="3"/>
        <v>0</v>
      </c>
      <c r="AD32" s="96">
        <f t="shared" si="4"/>
        <v>0</v>
      </c>
      <c r="AE32" s="92">
        <v>4780</v>
      </c>
      <c r="AF32" s="93">
        <f t="shared" si="5"/>
        <v>0</v>
      </c>
    </row>
    <row r="33" spans="2:32" ht="15.75" customHeight="1" x14ac:dyDescent="0.3">
      <c r="B33" s="116"/>
      <c r="C33" s="79"/>
      <c r="D33" s="82"/>
      <c r="E33" s="89"/>
      <c r="F33" s="90"/>
      <c r="G33" s="90"/>
      <c r="H33" s="90"/>
      <c r="I33" s="91"/>
      <c r="J33" s="150"/>
      <c r="K33" s="107"/>
      <c r="L33" s="107"/>
      <c r="M33" s="107"/>
      <c r="N33" s="108"/>
      <c r="O33" s="153">
        <f t="shared" si="0"/>
        <v>0</v>
      </c>
      <c r="P33" s="89"/>
      <c r="Q33" s="90"/>
      <c r="R33" s="90"/>
      <c r="S33" s="90"/>
      <c r="T33" s="91"/>
      <c r="U33" s="150"/>
      <c r="V33" s="107"/>
      <c r="W33" s="107"/>
      <c r="X33" s="107"/>
      <c r="Y33" s="108"/>
      <c r="Z33" s="153">
        <f t="shared" si="1"/>
        <v>0</v>
      </c>
      <c r="AA33" s="95">
        <f t="shared" si="2"/>
        <v>0</v>
      </c>
      <c r="AB33" s="92">
        <v>931</v>
      </c>
      <c r="AC33" s="92">
        <f t="shared" si="3"/>
        <v>0</v>
      </c>
      <c r="AD33" s="96">
        <f t="shared" si="4"/>
        <v>0</v>
      </c>
      <c r="AE33" s="92">
        <v>4780</v>
      </c>
      <c r="AF33" s="93">
        <f t="shared" si="5"/>
        <v>0</v>
      </c>
    </row>
    <row r="34" spans="2:32" ht="15.75" customHeight="1" x14ac:dyDescent="0.3">
      <c r="B34" s="116"/>
      <c r="C34" s="79"/>
      <c r="D34" s="82"/>
      <c r="E34" s="89"/>
      <c r="F34" s="90"/>
      <c r="G34" s="90"/>
      <c r="H34" s="90"/>
      <c r="I34" s="91"/>
      <c r="J34" s="150"/>
      <c r="K34" s="107"/>
      <c r="L34" s="107"/>
      <c r="M34" s="107"/>
      <c r="N34" s="108"/>
      <c r="O34" s="153">
        <f t="shared" si="0"/>
        <v>0</v>
      </c>
      <c r="P34" s="89"/>
      <c r="Q34" s="90"/>
      <c r="R34" s="90"/>
      <c r="S34" s="90"/>
      <c r="T34" s="91"/>
      <c r="U34" s="150"/>
      <c r="V34" s="107"/>
      <c r="W34" s="107"/>
      <c r="X34" s="107"/>
      <c r="Y34" s="108"/>
      <c r="Z34" s="153">
        <f t="shared" si="1"/>
        <v>0</v>
      </c>
      <c r="AA34" s="95">
        <f t="shared" si="2"/>
        <v>0</v>
      </c>
      <c r="AB34" s="92">
        <v>931</v>
      </c>
      <c r="AC34" s="92">
        <f t="shared" si="3"/>
        <v>0</v>
      </c>
      <c r="AD34" s="96">
        <f t="shared" si="4"/>
        <v>0</v>
      </c>
      <c r="AE34" s="92">
        <v>4780</v>
      </c>
      <c r="AF34" s="93">
        <f t="shared" si="5"/>
        <v>0</v>
      </c>
    </row>
    <row r="35" spans="2:32" ht="15.75" customHeight="1" x14ac:dyDescent="0.3">
      <c r="B35" s="116"/>
      <c r="C35" s="79"/>
      <c r="D35" s="82"/>
      <c r="E35" s="89"/>
      <c r="F35" s="90"/>
      <c r="G35" s="90"/>
      <c r="H35" s="90"/>
      <c r="I35" s="91"/>
      <c r="J35" s="150"/>
      <c r="K35" s="107"/>
      <c r="L35" s="107"/>
      <c r="M35" s="107"/>
      <c r="N35" s="108"/>
      <c r="O35" s="153">
        <f t="shared" si="0"/>
        <v>0</v>
      </c>
      <c r="P35" s="89"/>
      <c r="Q35" s="90"/>
      <c r="R35" s="90"/>
      <c r="S35" s="90"/>
      <c r="T35" s="91"/>
      <c r="U35" s="150"/>
      <c r="V35" s="107"/>
      <c r="W35" s="107"/>
      <c r="X35" s="107"/>
      <c r="Y35" s="108"/>
      <c r="Z35" s="153">
        <f t="shared" si="1"/>
        <v>0</v>
      </c>
      <c r="AA35" s="95">
        <f t="shared" si="2"/>
        <v>0</v>
      </c>
      <c r="AB35" s="92">
        <v>931</v>
      </c>
      <c r="AC35" s="92">
        <f t="shared" si="3"/>
        <v>0</v>
      </c>
      <c r="AD35" s="96">
        <f t="shared" si="4"/>
        <v>0</v>
      </c>
      <c r="AE35" s="92">
        <v>4780</v>
      </c>
      <c r="AF35" s="93">
        <f t="shared" si="5"/>
        <v>0</v>
      </c>
    </row>
    <row r="36" spans="2:32" ht="15.75" customHeight="1" x14ac:dyDescent="0.3">
      <c r="B36" s="116"/>
      <c r="C36" s="79"/>
      <c r="D36" s="82"/>
      <c r="E36" s="89"/>
      <c r="F36" s="90"/>
      <c r="G36" s="90"/>
      <c r="H36" s="90"/>
      <c r="I36" s="91"/>
      <c r="J36" s="150"/>
      <c r="K36" s="107"/>
      <c r="L36" s="107"/>
      <c r="M36" s="107"/>
      <c r="N36" s="108"/>
      <c r="O36" s="153">
        <f t="shared" si="0"/>
        <v>0</v>
      </c>
      <c r="P36" s="89"/>
      <c r="Q36" s="90"/>
      <c r="R36" s="90"/>
      <c r="S36" s="90"/>
      <c r="T36" s="91"/>
      <c r="U36" s="150"/>
      <c r="V36" s="107"/>
      <c r="W36" s="107"/>
      <c r="X36" s="107"/>
      <c r="Y36" s="108"/>
      <c r="Z36" s="153">
        <f t="shared" si="1"/>
        <v>0</v>
      </c>
      <c r="AA36" s="95">
        <f t="shared" si="2"/>
        <v>0</v>
      </c>
      <c r="AB36" s="92">
        <v>931</v>
      </c>
      <c r="AC36" s="92">
        <f t="shared" si="3"/>
        <v>0</v>
      </c>
      <c r="AD36" s="96">
        <f t="shared" si="4"/>
        <v>0</v>
      </c>
      <c r="AE36" s="92">
        <v>5556</v>
      </c>
      <c r="AF36" s="93">
        <f t="shared" si="5"/>
        <v>0</v>
      </c>
    </row>
    <row r="37" spans="2:32" ht="15.75" customHeight="1" x14ac:dyDescent="0.3">
      <c r="B37" s="116"/>
      <c r="C37" s="79"/>
      <c r="D37" s="82"/>
      <c r="E37" s="89"/>
      <c r="F37" s="90"/>
      <c r="G37" s="90"/>
      <c r="H37" s="90"/>
      <c r="I37" s="91"/>
      <c r="J37" s="150"/>
      <c r="K37" s="107"/>
      <c r="L37" s="107"/>
      <c r="M37" s="107"/>
      <c r="N37" s="108"/>
      <c r="O37" s="153">
        <f t="shared" si="0"/>
        <v>0</v>
      </c>
      <c r="P37" s="89"/>
      <c r="Q37" s="90"/>
      <c r="R37" s="90"/>
      <c r="S37" s="90"/>
      <c r="T37" s="91"/>
      <c r="U37" s="150"/>
      <c r="V37" s="107"/>
      <c r="W37" s="107"/>
      <c r="X37" s="107"/>
      <c r="Y37" s="108"/>
      <c r="Z37" s="153">
        <f t="shared" si="1"/>
        <v>0</v>
      </c>
      <c r="AA37" s="95">
        <f t="shared" si="2"/>
        <v>0</v>
      </c>
      <c r="AB37" s="92">
        <v>931</v>
      </c>
      <c r="AC37" s="92">
        <f t="shared" si="3"/>
        <v>0</v>
      </c>
      <c r="AD37" s="96">
        <f t="shared" si="4"/>
        <v>0</v>
      </c>
      <c r="AE37" s="92">
        <v>5556</v>
      </c>
      <c r="AF37" s="93">
        <f t="shared" si="5"/>
        <v>0</v>
      </c>
    </row>
    <row r="38" spans="2:32" ht="15.75" customHeight="1" x14ac:dyDescent="0.3">
      <c r="B38" s="116"/>
      <c r="C38" s="79"/>
      <c r="D38" s="82"/>
      <c r="E38" s="89"/>
      <c r="F38" s="90"/>
      <c r="G38" s="90"/>
      <c r="H38" s="90"/>
      <c r="I38" s="91"/>
      <c r="J38" s="150"/>
      <c r="K38" s="107"/>
      <c r="L38" s="107"/>
      <c r="M38" s="107"/>
      <c r="N38" s="108"/>
      <c r="O38" s="153">
        <f t="shared" si="0"/>
        <v>0</v>
      </c>
      <c r="P38" s="89"/>
      <c r="Q38" s="90"/>
      <c r="R38" s="90"/>
      <c r="S38" s="90"/>
      <c r="T38" s="91"/>
      <c r="U38" s="150"/>
      <c r="V38" s="107"/>
      <c r="W38" s="107"/>
      <c r="X38" s="107"/>
      <c r="Y38" s="108"/>
      <c r="Z38" s="153">
        <f t="shared" si="1"/>
        <v>0</v>
      </c>
      <c r="AA38" s="95">
        <f t="shared" si="2"/>
        <v>0</v>
      </c>
      <c r="AB38" s="92">
        <v>931</v>
      </c>
      <c r="AC38" s="92">
        <f t="shared" si="3"/>
        <v>0</v>
      </c>
      <c r="AD38" s="96">
        <f t="shared" si="4"/>
        <v>0</v>
      </c>
      <c r="AE38" s="92">
        <v>5556</v>
      </c>
      <c r="AF38" s="93">
        <f t="shared" si="5"/>
        <v>0</v>
      </c>
    </row>
    <row r="39" spans="2:32" ht="15.75" customHeight="1" x14ac:dyDescent="0.3">
      <c r="B39" s="116"/>
      <c r="C39" s="79"/>
      <c r="D39" s="82"/>
      <c r="E39" s="89"/>
      <c r="F39" s="90"/>
      <c r="G39" s="90"/>
      <c r="H39" s="90"/>
      <c r="I39" s="91"/>
      <c r="J39" s="150"/>
      <c r="K39" s="107"/>
      <c r="L39" s="107"/>
      <c r="M39" s="107"/>
      <c r="N39" s="108"/>
      <c r="O39" s="153">
        <f t="shared" si="0"/>
        <v>0</v>
      </c>
      <c r="P39" s="89"/>
      <c r="Q39" s="90"/>
      <c r="R39" s="90"/>
      <c r="S39" s="90"/>
      <c r="T39" s="91"/>
      <c r="U39" s="150"/>
      <c r="V39" s="107"/>
      <c r="W39" s="107"/>
      <c r="X39" s="107"/>
      <c r="Y39" s="108"/>
      <c r="Z39" s="153">
        <f t="shared" si="1"/>
        <v>0</v>
      </c>
      <c r="AA39" s="95">
        <f t="shared" si="2"/>
        <v>0</v>
      </c>
      <c r="AB39" s="92">
        <v>931</v>
      </c>
      <c r="AC39" s="92">
        <f t="shared" si="3"/>
        <v>0</v>
      </c>
      <c r="AD39" s="96">
        <f t="shared" si="4"/>
        <v>0</v>
      </c>
      <c r="AE39" s="92">
        <v>5556</v>
      </c>
      <c r="AF39" s="93">
        <f t="shared" si="5"/>
        <v>0</v>
      </c>
    </row>
    <row r="40" spans="2:32" ht="15.75" customHeight="1" x14ac:dyDescent="0.3">
      <c r="B40" s="116"/>
      <c r="C40" s="79"/>
      <c r="D40" s="82"/>
      <c r="E40" s="89"/>
      <c r="F40" s="90"/>
      <c r="G40" s="90"/>
      <c r="H40" s="90"/>
      <c r="I40" s="91"/>
      <c r="J40" s="150"/>
      <c r="K40" s="107"/>
      <c r="L40" s="107"/>
      <c r="M40" s="107"/>
      <c r="N40" s="108"/>
      <c r="O40" s="153">
        <f t="shared" si="0"/>
        <v>0</v>
      </c>
      <c r="P40" s="89"/>
      <c r="Q40" s="90"/>
      <c r="R40" s="90"/>
      <c r="S40" s="90"/>
      <c r="T40" s="91"/>
      <c r="U40" s="150"/>
      <c r="V40" s="107"/>
      <c r="W40" s="107"/>
      <c r="X40" s="107"/>
      <c r="Y40" s="108"/>
      <c r="Z40" s="153">
        <f t="shared" si="1"/>
        <v>0</v>
      </c>
      <c r="AA40" s="95">
        <f t="shared" si="2"/>
        <v>0</v>
      </c>
      <c r="AB40" s="92">
        <v>931</v>
      </c>
      <c r="AC40" s="92">
        <f t="shared" si="3"/>
        <v>0</v>
      </c>
      <c r="AD40" s="96">
        <f t="shared" si="4"/>
        <v>0</v>
      </c>
      <c r="AE40" s="92">
        <v>5556</v>
      </c>
      <c r="AF40" s="93">
        <f t="shared" si="5"/>
        <v>0</v>
      </c>
    </row>
    <row r="41" spans="2:32" ht="15.75" customHeight="1" x14ac:dyDescent="0.3">
      <c r="B41" s="116"/>
      <c r="C41" s="79"/>
      <c r="D41" s="82"/>
      <c r="E41" s="89"/>
      <c r="F41" s="90"/>
      <c r="G41" s="90"/>
      <c r="H41" s="90"/>
      <c r="I41" s="91"/>
      <c r="J41" s="150"/>
      <c r="K41" s="107"/>
      <c r="L41" s="107"/>
      <c r="M41" s="107"/>
      <c r="N41" s="108"/>
      <c r="O41" s="153">
        <f t="shared" si="0"/>
        <v>0</v>
      </c>
      <c r="P41" s="89"/>
      <c r="Q41" s="90"/>
      <c r="R41" s="90"/>
      <c r="S41" s="90"/>
      <c r="T41" s="91"/>
      <c r="U41" s="150"/>
      <c r="V41" s="107"/>
      <c r="W41" s="107"/>
      <c r="X41" s="107"/>
      <c r="Y41" s="108"/>
      <c r="Z41" s="153">
        <f t="shared" si="1"/>
        <v>0</v>
      </c>
      <c r="AA41" s="95">
        <f t="shared" si="2"/>
        <v>0</v>
      </c>
      <c r="AB41" s="92">
        <v>931</v>
      </c>
      <c r="AC41" s="92">
        <f t="shared" si="3"/>
        <v>0</v>
      </c>
      <c r="AD41" s="96">
        <f t="shared" si="4"/>
        <v>0</v>
      </c>
      <c r="AE41" s="92">
        <v>5556</v>
      </c>
      <c r="AF41" s="93">
        <f t="shared" si="5"/>
        <v>0</v>
      </c>
    </row>
    <row r="42" spans="2:32" ht="15.75" customHeight="1" x14ac:dyDescent="0.3">
      <c r="B42" s="116"/>
      <c r="C42" s="79"/>
      <c r="D42" s="82"/>
      <c r="E42" s="89"/>
      <c r="F42" s="90"/>
      <c r="G42" s="90"/>
      <c r="H42" s="90"/>
      <c r="I42" s="91"/>
      <c r="J42" s="150"/>
      <c r="K42" s="107"/>
      <c r="L42" s="107"/>
      <c r="M42" s="107"/>
      <c r="N42" s="108"/>
      <c r="O42" s="153">
        <f t="shared" si="0"/>
        <v>0</v>
      </c>
      <c r="P42" s="89"/>
      <c r="Q42" s="90"/>
      <c r="R42" s="90"/>
      <c r="S42" s="90"/>
      <c r="T42" s="91"/>
      <c r="U42" s="150"/>
      <c r="V42" s="107"/>
      <c r="W42" s="107"/>
      <c r="X42" s="107"/>
      <c r="Y42" s="108"/>
      <c r="Z42" s="153">
        <f t="shared" si="1"/>
        <v>0</v>
      </c>
      <c r="AA42" s="95">
        <f t="shared" si="2"/>
        <v>0</v>
      </c>
      <c r="AB42" s="92">
        <v>931</v>
      </c>
      <c r="AC42" s="92">
        <f t="shared" si="3"/>
        <v>0</v>
      </c>
      <c r="AD42" s="96">
        <f t="shared" si="4"/>
        <v>0</v>
      </c>
      <c r="AE42" s="92">
        <v>5556</v>
      </c>
      <c r="AF42" s="93">
        <f t="shared" si="5"/>
        <v>0</v>
      </c>
    </row>
    <row r="43" spans="2:32" ht="15.75" customHeight="1" x14ac:dyDescent="0.3">
      <c r="B43" s="116"/>
      <c r="C43" s="79"/>
      <c r="D43" s="82"/>
      <c r="E43" s="89"/>
      <c r="F43" s="90"/>
      <c r="G43" s="90"/>
      <c r="H43" s="90"/>
      <c r="I43" s="91"/>
      <c r="J43" s="150"/>
      <c r="K43" s="107"/>
      <c r="L43" s="107"/>
      <c r="M43" s="107"/>
      <c r="N43" s="108"/>
      <c r="O43" s="153">
        <f t="shared" si="0"/>
        <v>0</v>
      </c>
      <c r="P43" s="89"/>
      <c r="Q43" s="90"/>
      <c r="R43" s="90"/>
      <c r="S43" s="90"/>
      <c r="T43" s="91"/>
      <c r="U43" s="150"/>
      <c r="V43" s="107"/>
      <c r="W43" s="107"/>
      <c r="X43" s="107"/>
      <c r="Y43" s="108"/>
      <c r="Z43" s="153">
        <f t="shared" si="1"/>
        <v>0</v>
      </c>
      <c r="AA43" s="95">
        <f t="shared" si="2"/>
        <v>0</v>
      </c>
      <c r="AB43" s="92">
        <v>931</v>
      </c>
      <c r="AC43" s="92">
        <f t="shared" si="3"/>
        <v>0</v>
      </c>
      <c r="AD43" s="96">
        <f t="shared" si="4"/>
        <v>0</v>
      </c>
      <c r="AE43" s="92">
        <v>5556</v>
      </c>
      <c r="AF43" s="93">
        <f t="shared" si="5"/>
        <v>0</v>
      </c>
    </row>
    <row r="44" spans="2:32" ht="15.75" customHeight="1" x14ac:dyDescent="0.3">
      <c r="B44" s="116"/>
      <c r="C44" s="79"/>
      <c r="D44" s="82"/>
      <c r="E44" s="89"/>
      <c r="F44" s="90"/>
      <c r="G44" s="90"/>
      <c r="H44" s="90"/>
      <c r="I44" s="91"/>
      <c r="J44" s="150"/>
      <c r="K44" s="107"/>
      <c r="L44" s="107"/>
      <c r="M44" s="107"/>
      <c r="N44" s="108"/>
      <c r="O44" s="153">
        <f t="shared" si="0"/>
        <v>0</v>
      </c>
      <c r="P44" s="89"/>
      <c r="Q44" s="90"/>
      <c r="R44" s="90"/>
      <c r="S44" s="90"/>
      <c r="T44" s="91"/>
      <c r="U44" s="150"/>
      <c r="V44" s="107"/>
      <c r="W44" s="107"/>
      <c r="X44" s="107"/>
      <c r="Y44" s="108"/>
      <c r="Z44" s="153">
        <f t="shared" si="1"/>
        <v>0</v>
      </c>
      <c r="AA44" s="95">
        <f t="shared" si="2"/>
        <v>0</v>
      </c>
      <c r="AB44" s="92">
        <v>931</v>
      </c>
      <c r="AC44" s="92">
        <f t="shared" si="3"/>
        <v>0</v>
      </c>
      <c r="AD44" s="96">
        <f t="shared" si="4"/>
        <v>0</v>
      </c>
      <c r="AE44" s="92">
        <v>5556</v>
      </c>
      <c r="AF44" s="93">
        <f t="shared" si="5"/>
        <v>0</v>
      </c>
    </row>
    <row r="45" spans="2:32" ht="15.75" customHeight="1" x14ac:dyDescent="0.3">
      <c r="B45" s="116"/>
      <c r="C45" s="79"/>
      <c r="D45" s="82"/>
      <c r="E45" s="89"/>
      <c r="F45" s="90"/>
      <c r="G45" s="90"/>
      <c r="H45" s="90"/>
      <c r="I45" s="91"/>
      <c r="J45" s="150"/>
      <c r="K45" s="107"/>
      <c r="L45" s="107"/>
      <c r="M45" s="107"/>
      <c r="N45" s="108"/>
      <c r="O45" s="153">
        <f t="shared" si="0"/>
        <v>0</v>
      </c>
      <c r="P45" s="89"/>
      <c r="Q45" s="90"/>
      <c r="R45" s="90"/>
      <c r="S45" s="90"/>
      <c r="T45" s="91"/>
      <c r="U45" s="150"/>
      <c r="V45" s="107"/>
      <c r="W45" s="107"/>
      <c r="X45" s="107"/>
      <c r="Y45" s="108"/>
      <c r="Z45" s="153">
        <f t="shared" si="1"/>
        <v>0</v>
      </c>
      <c r="AA45" s="95">
        <f t="shared" si="2"/>
        <v>0</v>
      </c>
      <c r="AB45" s="92">
        <v>931</v>
      </c>
      <c r="AC45" s="92">
        <f t="shared" si="3"/>
        <v>0</v>
      </c>
      <c r="AD45" s="96">
        <f t="shared" si="4"/>
        <v>0</v>
      </c>
      <c r="AE45" s="92">
        <v>5556</v>
      </c>
      <c r="AF45" s="93">
        <f t="shared" si="5"/>
        <v>0</v>
      </c>
    </row>
    <row r="46" spans="2:32" ht="15.75" customHeight="1" x14ac:dyDescent="0.3">
      <c r="B46" s="116"/>
      <c r="C46" s="79"/>
      <c r="D46" s="82"/>
      <c r="E46" s="89"/>
      <c r="F46" s="90"/>
      <c r="G46" s="90"/>
      <c r="H46" s="90"/>
      <c r="I46" s="91"/>
      <c r="J46" s="150"/>
      <c r="K46" s="107"/>
      <c r="L46" s="107"/>
      <c r="M46" s="107"/>
      <c r="N46" s="108"/>
      <c r="O46" s="153">
        <f t="shared" si="0"/>
        <v>0</v>
      </c>
      <c r="P46" s="89"/>
      <c r="Q46" s="90"/>
      <c r="R46" s="90"/>
      <c r="S46" s="90"/>
      <c r="T46" s="91"/>
      <c r="U46" s="150"/>
      <c r="V46" s="107"/>
      <c r="W46" s="107"/>
      <c r="X46" s="107"/>
      <c r="Y46" s="108"/>
      <c r="Z46" s="153">
        <f t="shared" si="1"/>
        <v>0</v>
      </c>
      <c r="AA46" s="95">
        <f t="shared" si="2"/>
        <v>0</v>
      </c>
      <c r="AB46" s="92">
        <v>931</v>
      </c>
      <c r="AC46" s="92">
        <f t="shared" si="3"/>
        <v>0</v>
      </c>
      <c r="AD46" s="96">
        <f t="shared" si="4"/>
        <v>0</v>
      </c>
      <c r="AE46" s="92">
        <v>4780</v>
      </c>
      <c r="AF46" s="93">
        <f t="shared" si="5"/>
        <v>0</v>
      </c>
    </row>
    <row r="47" spans="2:32" ht="15.75" customHeight="1" x14ac:dyDescent="0.3">
      <c r="B47" s="116"/>
      <c r="C47" s="79"/>
      <c r="D47" s="82"/>
      <c r="E47" s="89"/>
      <c r="F47" s="90"/>
      <c r="G47" s="90"/>
      <c r="H47" s="90"/>
      <c r="I47" s="91"/>
      <c r="J47" s="150"/>
      <c r="K47" s="107"/>
      <c r="L47" s="107"/>
      <c r="M47" s="107"/>
      <c r="N47" s="108"/>
      <c r="O47" s="153">
        <f t="shared" si="0"/>
        <v>0</v>
      </c>
      <c r="P47" s="89"/>
      <c r="Q47" s="90"/>
      <c r="R47" s="90"/>
      <c r="S47" s="90"/>
      <c r="T47" s="91"/>
      <c r="U47" s="150"/>
      <c r="V47" s="107"/>
      <c r="W47" s="107"/>
      <c r="X47" s="107"/>
      <c r="Y47" s="108"/>
      <c r="Z47" s="153">
        <f t="shared" si="1"/>
        <v>0</v>
      </c>
      <c r="AA47" s="95">
        <f t="shared" si="2"/>
        <v>0</v>
      </c>
      <c r="AB47" s="92">
        <v>931</v>
      </c>
      <c r="AC47" s="92">
        <f t="shared" si="3"/>
        <v>0</v>
      </c>
      <c r="AD47" s="96">
        <f t="shared" si="4"/>
        <v>0</v>
      </c>
      <c r="AE47" s="92">
        <v>4780</v>
      </c>
      <c r="AF47" s="93">
        <f t="shared" si="5"/>
        <v>0</v>
      </c>
    </row>
    <row r="48" spans="2:32" ht="15.75" customHeight="1" x14ac:dyDescent="0.3">
      <c r="B48" s="116"/>
      <c r="C48" s="130"/>
      <c r="D48" s="131"/>
      <c r="E48" s="132"/>
      <c r="F48" s="133"/>
      <c r="G48" s="133"/>
      <c r="H48" s="133"/>
      <c r="I48" s="134"/>
      <c r="J48" s="87"/>
      <c r="K48" s="125"/>
      <c r="L48" s="125"/>
      <c r="M48" s="125"/>
      <c r="N48" s="124"/>
      <c r="O48" s="154">
        <f t="shared" si="0"/>
        <v>0</v>
      </c>
      <c r="P48" s="132"/>
      <c r="Q48" s="133"/>
      <c r="R48" s="133"/>
      <c r="S48" s="133"/>
      <c r="T48" s="134"/>
      <c r="U48" s="87"/>
      <c r="V48" s="125"/>
      <c r="W48" s="125"/>
      <c r="X48" s="125"/>
      <c r="Y48" s="124"/>
      <c r="Z48" s="154">
        <f t="shared" si="1"/>
        <v>0</v>
      </c>
      <c r="AA48" s="122">
        <f t="shared" si="2"/>
        <v>0</v>
      </c>
      <c r="AB48" s="136">
        <v>931</v>
      </c>
      <c r="AC48" s="136">
        <f t="shared" si="3"/>
        <v>0</v>
      </c>
      <c r="AD48" s="126">
        <f t="shared" si="4"/>
        <v>0</v>
      </c>
      <c r="AE48" s="136">
        <v>4780</v>
      </c>
      <c r="AF48" s="137">
        <f t="shared" si="5"/>
        <v>0</v>
      </c>
    </row>
    <row r="49" spans="2:32" ht="15.75" customHeight="1" x14ac:dyDescent="0.3">
      <c r="B49" s="181" t="s">
        <v>84</v>
      </c>
      <c r="C49" s="182"/>
      <c r="D49" s="183"/>
      <c r="E49" s="155">
        <f>SUM(E9:E48)</f>
        <v>0</v>
      </c>
      <c r="F49" s="156">
        <f t="shared" ref="F49:AF49" si="6">SUM(F9:F48)</f>
        <v>0</v>
      </c>
      <c r="G49" s="156">
        <f t="shared" si="6"/>
        <v>0</v>
      </c>
      <c r="H49" s="156">
        <f t="shared" si="6"/>
        <v>0</v>
      </c>
      <c r="I49" s="157">
        <f t="shared" si="6"/>
        <v>0</v>
      </c>
      <c r="J49" s="158">
        <f t="shared" si="6"/>
        <v>0</v>
      </c>
      <c r="K49" s="159">
        <f t="shared" si="6"/>
        <v>0</v>
      </c>
      <c r="L49" s="159">
        <f t="shared" si="6"/>
        <v>0</v>
      </c>
      <c r="M49" s="159">
        <f t="shared" si="6"/>
        <v>0</v>
      </c>
      <c r="N49" s="157">
        <f t="shared" si="6"/>
        <v>0</v>
      </c>
      <c r="O49" s="162">
        <f t="shared" si="6"/>
        <v>0</v>
      </c>
      <c r="P49" s="155">
        <f t="shared" si="6"/>
        <v>0</v>
      </c>
      <c r="Q49" s="156">
        <f t="shared" si="6"/>
        <v>0</v>
      </c>
      <c r="R49" s="156">
        <f t="shared" si="6"/>
        <v>0</v>
      </c>
      <c r="S49" s="156">
        <f t="shared" si="6"/>
        <v>0</v>
      </c>
      <c r="T49" s="157">
        <f t="shared" si="6"/>
        <v>0</v>
      </c>
      <c r="U49" s="158">
        <f t="shared" si="6"/>
        <v>0</v>
      </c>
      <c r="V49" s="159">
        <f t="shared" si="6"/>
        <v>0</v>
      </c>
      <c r="W49" s="159">
        <f t="shared" si="6"/>
        <v>0</v>
      </c>
      <c r="X49" s="159">
        <f t="shared" si="6"/>
        <v>0</v>
      </c>
      <c r="Y49" s="157">
        <f t="shared" si="6"/>
        <v>0</v>
      </c>
      <c r="Z49" s="162">
        <f t="shared" si="6"/>
        <v>0</v>
      </c>
      <c r="AA49" s="155">
        <f t="shared" si="6"/>
        <v>0</v>
      </c>
      <c r="AB49" s="160"/>
      <c r="AC49" s="160">
        <f t="shared" si="6"/>
        <v>0</v>
      </c>
      <c r="AD49" s="160">
        <f t="shared" si="6"/>
        <v>0</v>
      </c>
      <c r="AE49" s="160"/>
      <c r="AF49" s="161">
        <f t="shared" si="6"/>
        <v>0</v>
      </c>
    </row>
    <row r="50" spans="2:32" ht="15.75" customHeight="1" x14ac:dyDescent="0.3">
      <c r="B50" s="114" t="s">
        <v>78</v>
      </c>
      <c r="C50" s="83"/>
      <c r="D50" s="80"/>
      <c r="E50" s="95"/>
      <c r="F50" s="106"/>
      <c r="G50" s="106"/>
      <c r="H50" s="112"/>
      <c r="I50" s="113"/>
      <c r="J50" s="149"/>
      <c r="K50" s="139"/>
      <c r="L50" s="139"/>
      <c r="M50" s="139"/>
      <c r="N50" s="113"/>
      <c r="O50" s="152">
        <f>SUM(E50:N50)</f>
        <v>0</v>
      </c>
      <c r="P50" s="95"/>
      <c r="Q50" s="106"/>
      <c r="R50" s="106"/>
      <c r="S50" s="106"/>
      <c r="T50" s="108"/>
      <c r="U50" s="150"/>
      <c r="V50" s="107"/>
      <c r="W50" s="107"/>
      <c r="X50" s="107"/>
      <c r="Y50" s="108"/>
      <c r="Z50" s="152">
        <f>SUM(P50:Y50)</f>
        <v>0</v>
      </c>
      <c r="AA50" s="95">
        <f>E50+J50</f>
        <v>0</v>
      </c>
      <c r="AB50" s="96">
        <v>931</v>
      </c>
      <c r="AC50" s="96">
        <f>AA50*AB50</f>
        <v>0</v>
      </c>
      <c r="AD50" s="96">
        <f>SUM(E50:N50)</f>
        <v>0</v>
      </c>
      <c r="AE50" s="96">
        <v>4052</v>
      </c>
      <c r="AF50" s="97">
        <f>AD50*AE50</f>
        <v>0</v>
      </c>
    </row>
    <row r="51" spans="2:32" ht="15.75" customHeight="1" x14ac:dyDescent="0.3">
      <c r="B51" s="163" t="s">
        <v>86</v>
      </c>
      <c r="C51" s="84"/>
      <c r="D51" s="81"/>
      <c r="E51" s="89"/>
      <c r="F51" s="90"/>
      <c r="G51" s="90"/>
      <c r="H51" s="90"/>
      <c r="I51" s="91"/>
      <c r="J51" s="150"/>
      <c r="K51" s="107"/>
      <c r="L51" s="107"/>
      <c r="M51" s="107"/>
      <c r="N51" s="108"/>
      <c r="O51" s="153">
        <f t="shared" ref="O51:O89" si="7">SUM(E51:N51)</f>
        <v>0</v>
      </c>
      <c r="P51" s="89"/>
      <c r="Q51" s="90"/>
      <c r="R51" s="90"/>
      <c r="S51" s="90"/>
      <c r="T51" s="91"/>
      <c r="U51" s="150"/>
      <c r="V51" s="107"/>
      <c r="W51" s="107"/>
      <c r="X51" s="107"/>
      <c r="Y51" s="108"/>
      <c r="Z51" s="153">
        <f t="shared" ref="Z51:Z89" si="8">SUM(P51:Y51)</f>
        <v>0</v>
      </c>
      <c r="AA51" s="95">
        <f t="shared" ref="AA51:AA89" si="9">E51+J51</f>
        <v>0</v>
      </c>
      <c r="AB51" s="92">
        <v>931</v>
      </c>
      <c r="AC51" s="92">
        <f t="shared" ref="AC51:AC89" si="10">AA51*AB51</f>
        <v>0</v>
      </c>
      <c r="AD51" s="96">
        <f t="shared" ref="AD51:AD89" si="11">SUM(E51:N51)</f>
        <v>0</v>
      </c>
      <c r="AE51" s="92">
        <v>4052</v>
      </c>
      <c r="AF51" s="93">
        <f t="shared" ref="AF51:AF89" si="12">AD51*AE51</f>
        <v>0</v>
      </c>
    </row>
    <row r="52" spans="2:32" ht="15.75" customHeight="1" x14ac:dyDescent="0.3">
      <c r="B52" s="163" t="s">
        <v>87</v>
      </c>
      <c r="C52" s="84"/>
      <c r="D52" s="81"/>
      <c r="E52" s="89"/>
      <c r="F52" s="90"/>
      <c r="G52" s="90"/>
      <c r="H52" s="90"/>
      <c r="I52" s="91"/>
      <c r="J52" s="150"/>
      <c r="K52" s="107"/>
      <c r="L52" s="107"/>
      <c r="M52" s="107"/>
      <c r="N52" s="108"/>
      <c r="O52" s="153">
        <f t="shared" si="7"/>
        <v>0</v>
      </c>
      <c r="P52" s="89"/>
      <c r="Q52" s="90"/>
      <c r="R52" s="90"/>
      <c r="S52" s="90"/>
      <c r="T52" s="91"/>
      <c r="U52" s="150"/>
      <c r="V52" s="107"/>
      <c r="W52" s="107"/>
      <c r="X52" s="107"/>
      <c r="Y52" s="108"/>
      <c r="Z52" s="153">
        <f t="shared" si="8"/>
        <v>0</v>
      </c>
      <c r="AA52" s="95">
        <f t="shared" si="9"/>
        <v>0</v>
      </c>
      <c r="AB52" s="92">
        <v>931</v>
      </c>
      <c r="AC52" s="92">
        <f t="shared" si="10"/>
        <v>0</v>
      </c>
      <c r="AD52" s="96">
        <f t="shared" si="11"/>
        <v>0</v>
      </c>
      <c r="AE52" s="92">
        <v>4052</v>
      </c>
      <c r="AF52" s="93">
        <f t="shared" si="12"/>
        <v>0</v>
      </c>
    </row>
    <row r="53" spans="2:32" ht="15.75" customHeight="1" x14ac:dyDescent="0.3">
      <c r="B53" s="115"/>
      <c r="C53" s="84"/>
      <c r="D53" s="81"/>
      <c r="E53" s="89"/>
      <c r="F53" s="90"/>
      <c r="G53" s="90"/>
      <c r="H53" s="90"/>
      <c r="I53" s="91"/>
      <c r="J53" s="150"/>
      <c r="K53" s="107"/>
      <c r="L53" s="107"/>
      <c r="M53" s="107"/>
      <c r="N53" s="108"/>
      <c r="O53" s="153">
        <f t="shared" si="7"/>
        <v>0</v>
      </c>
      <c r="P53" s="89"/>
      <c r="Q53" s="90"/>
      <c r="R53" s="90"/>
      <c r="S53" s="90"/>
      <c r="T53" s="91"/>
      <c r="U53" s="150"/>
      <c r="V53" s="107"/>
      <c r="W53" s="107"/>
      <c r="X53" s="107"/>
      <c r="Y53" s="108"/>
      <c r="Z53" s="153">
        <f t="shared" si="8"/>
        <v>0</v>
      </c>
      <c r="AA53" s="95">
        <f t="shared" si="9"/>
        <v>0</v>
      </c>
      <c r="AB53" s="92">
        <v>931</v>
      </c>
      <c r="AC53" s="92">
        <f t="shared" si="10"/>
        <v>0</v>
      </c>
      <c r="AD53" s="96">
        <f t="shared" si="11"/>
        <v>0</v>
      </c>
      <c r="AE53" s="92">
        <v>4052</v>
      </c>
      <c r="AF53" s="93">
        <f t="shared" si="12"/>
        <v>0</v>
      </c>
    </row>
    <row r="54" spans="2:32" ht="15.75" customHeight="1" x14ac:dyDescent="0.3">
      <c r="B54" s="115"/>
      <c r="C54" s="84"/>
      <c r="D54" s="81"/>
      <c r="E54" s="89"/>
      <c r="F54" s="90"/>
      <c r="G54" s="90"/>
      <c r="H54" s="90"/>
      <c r="I54" s="91"/>
      <c r="J54" s="150"/>
      <c r="K54" s="107"/>
      <c r="L54" s="107"/>
      <c r="M54" s="107"/>
      <c r="N54" s="108"/>
      <c r="O54" s="153">
        <f t="shared" si="7"/>
        <v>0</v>
      </c>
      <c r="P54" s="89"/>
      <c r="Q54" s="90"/>
      <c r="R54" s="90"/>
      <c r="S54" s="90"/>
      <c r="T54" s="91"/>
      <c r="U54" s="150"/>
      <c r="V54" s="107"/>
      <c r="W54" s="107"/>
      <c r="X54" s="107"/>
      <c r="Y54" s="108"/>
      <c r="Z54" s="153">
        <f t="shared" si="8"/>
        <v>0</v>
      </c>
      <c r="AA54" s="95">
        <f t="shared" si="9"/>
        <v>0</v>
      </c>
      <c r="AB54" s="92">
        <v>931</v>
      </c>
      <c r="AC54" s="92">
        <f t="shared" si="10"/>
        <v>0</v>
      </c>
      <c r="AD54" s="96">
        <f t="shared" si="11"/>
        <v>0</v>
      </c>
      <c r="AE54" s="92">
        <v>4052</v>
      </c>
      <c r="AF54" s="93">
        <f t="shared" si="12"/>
        <v>0</v>
      </c>
    </row>
    <row r="55" spans="2:32" ht="15.75" customHeight="1" x14ac:dyDescent="0.3">
      <c r="B55" s="115"/>
      <c r="C55" s="84"/>
      <c r="D55" s="81"/>
      <c r="E55" s="89"/>
      <c r="F55" s="90"/>
      <c r="G55" s="90"/>
      <c r="H55" s="90"/>
      <c r="I55" s="91"/>
      <c r="J55" s="150"/>
      <c r="K55" s="107"/>
      <c r="L55" s="107"/>
      <c r="M55" s="107"/>
      <c r="N55" s="108"/>
      <c r="O55" s="153">
        <f t="shared" si="7"/>
        <v>0</v>
      </c>
      <c r="P55" s="89"/>
      <c r="Q55" s="90"/>
      <c r="R55" s="90"/>
      <c r="S55" s="90"/>
      <c r="T55" s="91"/>
      <c r="U55" s="150"/>
      <c r="V55" s="107"/>
      <c r="W55" s="107"/>
      <c r="X55" s="107"/>
      <c r="Y55" s="108"/>
      <c r="Z55" s="153">
        <f t="shared" si="8"/>
        <v>0</v>
      </c>
      <c r="AA55" s="95">
        <f t="shared" si="9"/>
        <v>0</v>
      </c>
      <c r="AB55" s="92">
        <v>931</v>
      </c>
      <c r="AC55" s="92">
        <f t="shared" si="10"/>
        <v>0</v>
      </c>
      <c r="AD55" s="96">
        <f t="shared" si="11"/>
        <v>0</v>
      </c>
      <c r="AE55" s="92">
        <v>4052</v>
      </c>
      <c r="AF55" s="93">
        <f t="shared" si="12"/>
        <v>0</v>
      </c>
    </row>
    <row r="56" spans="2:32" ht="15.75" customHeight="1" x14ac:dyDescent="0.3">
      <c r="B56" s="116"/>
      <c r="C56" s="79"/>
      <c r="D56" s="82"/>
      <c r="E56" s="89"/>
      <c r="F56" s="90"/>
      <c r="G56" s="90"/>
      <c r="H56" s="90"/>
      <c r="I56" s="91"/>
      <c r="J56" s="150"/>
      <c r="K56" s="107"/>
      <c r="L56" s="107"/>
      <c r="M56" s="107"/>
      <c r="N56" s="108"/>
      <c r="O56" s="153">
        <f t="shared" si="7"/>
        <v>0</v>
      </c>
      <c r="P56" s="89"/>
      <c r="Q56" s="90"/>
      <c r="R56" s="90"/>
      <c r="S56" s="90"/>
      <c r="T56" s="91"/>
      <c r="U56" s="150"/>
      <c r="V56" s="107"/>
      <c r="W56" s="107"/>
      <c r="X56" s="107"/>
      <c r="Y56" s="108"/>
      <c r="Z56" s="153">
        <f t="shared" si="8"/>
        <v>0</v>
      </c>
      <c r="AA56" s="95">
        <f t="shared" si="9"/>
        <v>0</v>
      </c>
      <c r="AB56" s="92">
        <v>931</v>
      </c>
      <c r="AC56" s="92">
        <f t="shared" si="10"/>
        <v>0</v>
      </c>
      <c r="AD56" s="96">
        <f t="shared" si="11"/>
        <v>0</v>
      </c>
      <c r="AE56" s="92">
        <v>4052</v>
      </c>
      <c r="AF56" s="93">
        <f t="shared" si="12"/>
        <v>0</v>
      </c>
    </row>
    <row r="57" spans="2:32" ht="15.75" customHeight="1" x14ac:dyDescent="0.3">
      <c r="B57" s="116"/>
      <c r="C57" s="79"/>
      <c r="D57" s="82"/>
      <c r="E57" s="89"/>
      <c r="F57" s="90"/>
      <c r="G57" s="90"/>
      <c r="H57" s="90"/>
      <c r="I57" s="91"/>
      <c r="J57" s="150"/>
      <c r="K57" s="107"/>
      <c r="L57" s="107"/>
      <c r="M57" s="107"/>
      <c r="N57" s="108"/>
      <c r="O57" s="153">
        <f t="shared" si="7"/>
        <v>0</v>
      </c>
      <c r="P57" s="89"/>
      <c r="Q57" s="90"/>
      <c r="R57" s="90"/>
      <c r="S57" s="90"/>
      <c r="T57" s="91"/>
      <c r="U57" s="150"/>
      <c r="V57" s="107"/>
      <c r="W57" s="107"/>
      <c r="X57" s="107"/>
      <c r="Y57" s="108"/>
      <c r="Z57" s="153">
        <f t="shared" si="8"/>
        <v>0</v>
      </c>
      <c r="AA57" s="95">
        <f t="shared" si="9"/>
        <v>0</v>
      </c>
      <c r="AB57" s="92">
        <v>931</v>
      </c>
      <c r="AC57" s="92">
        <f t="shared" si="10"/>
        <v>0</v>
      </c>
      <c r="AD57" s="96">
        <f t="shared" si="11"/>
        <v>0</v>
      </c>
      <c r="AE57" s="92">
        <v>4052</v>
      </c>
      <c r="AF57" s="93">
        <f t="shared" si="12"/>
        <v>0</v>
      </c>
    </row>
    <row r="58" spans="2:32" ht="15.75" customHeight="1" x14ac:dyDescent="0.3">
      <c r="B58" s="116"/>
      <c r="C58" s="79"/>
      <c r="D58" s="82"/>
      <c r="E58" s="89"/>
      <c r="F58" s="90"/>
      <c r="G58" s="90"/>
      <c r="H58" s="90"/>
      <c r="I58" s="91"/>
      <c r="J58" s="150"/>
      <c r="K58" s="107"/>
      <c r="L58" s="107"/>
      <c r="M58" s="107"/>
      <c r="N58" s="108"/>
      <c r="O58" s="153">
        <f t="shared" si="7"/>
        <v>0</v>
      </c>
      <c r="P58" s="89"/>
      <c r="Q58" s="90"/>
      <c r="R58" s="90"/>
      <c r="S58" s="90"/>
      <c r="T58" s="91"/>
      <c r="U58" s="150"/>
      <c r="V58" s="107"/>
      <c r="W58" s="107"/>
      <c r="X58" s="107"/>
      <c r="Y58" s="108"/>
      <c r="Z58" s="153">
        <f t="shared" si="8"/>
        <v>0</v>
      </c>
      <c r="AA58" s="95">
        <f t="shared" si="9"/>
        <v>0</v>
      </c>
      <c r="AB58" s="92">
        <v>931</v>
      </c>
      <c r="AC58" s="92">
        <f t="shared" si="10"/>
        <v>0</v>
      </c>
      <c r="AD58" s="96">
        <f t="shared" si="11"/>
        <v>0</v>
      </c>
      <c r="AE58" s="92">
        <v>4052</v>
      </c>
      <c r="AF58" s="93">
        <f t="shared" si="12"/>
        <v>0</v>
      </c>
    </row>
    <row r="59" spans="2:32" ht="15.75" customHeight="1" x14ac:dyDescent="0.3">
      <c r="B59" s="116"/>
      <c r="C59" s="79"/>
      <c r="D59" s="82"/>
      <c r="E59" s="89"/>
      <c r="F59" s="90"/>
      <c r="G59" s="90"/>
      <c r="H59" s="90"/>
      <c r="I59" s="91"/>
      <c r="J59" s="150"/>
      <c r="K59" s="107"/>
      <c r="L59" s="107"/>
      <c r="M59" s="107"/>
      <c r="N59" s="108"/>
      <c r="O59" s="153">
        <f t="shared" si="7"/>
        <v>0</v>
      </c>
      <c r="P59" s="89"/>
      <c r="Q59" s="90"/>
      <c r="R59" s="90"/>
      <c r="S59" s="90"/>
      <c r="T59" s="91"/>
      <c r="U59" s="150"/>
      <c r="V59" s="107"/>
      <c r="W59" s="107"/>
      <c r="X59" s="107"/>
      <c r="Y59" s="108"/>
      <c r="Z59" s="153">
        <f t="shared" si="8"/>
        <v>0</v>
      </c>
      <c r="AA59" s="95">
        <f t="shared" si="9"/>
        <v>0</v>
      </c>
      <c r="AB59" s="92">
        <v>931</v>
      </c>
      <c r="AC59" s="92">
        <f t="shared" si="10"/>
        <v>0</v>
      </c>
      <c r="AD59" s="96">
        <f t="shared" si="11"/>
        <v>0</v>
      </c>
      <c r="AE59" s="92">
        <v>4052</v>
      </c>
      <c r="AF59" s="93">
        <f t="shared" si="12"/>
        <v>0</v>
      </c>
    </row>
    <row r="60" spans="2:32" ht="15.75" customHeight="1" x14ac:dyDescent="0.3">
      <c r="B60" s="116"/>
      <c r="C60" s="79"/>
      <c r="D60" s="82"/>
      <c r="E60" s="89"/>
      <c r="F60" s="90"/>
      <c r="G60" s="90"/>
      <c r="H60" s="90"/>
      <c r="I60" s="91"/>
      <c r="J60" s="150"/>
      <c r="K60" s="107"/>
      <c r="L60" s="107"/>
      <c r="M60" s="107"/>
      <c r="N60" s="108"/>
      <c r="O60" s="153">
        <f t="shared" si="7"/>
        <v>0</v>
      </c>
      <c r="P60" s="89"/>
      <c r="Q60" s="90"/>
      <c r="R60" s="90"/>
      <c r="S60" s="90"/>
      <c r="T60" s="91"/>
      <c r="U60" s="150"/>
      <c r="V60" s="107"/>
      <c r="W60" s="107"/>
      <c r="X60" s="107"/>
      <c r="Y60" s="108"/>
      <c r="Z60" s="153">
        <f t="shared" si="8"/>
        <v>0</v>
      </c>
      <c r="AA60" s="95">
        <f t="shared" si="9"/>
        <v>0</v>
      </c>
      <c r="AB60" s="92">
        <v>931</v>
      </c>
      <c r="AC60" s="92">
        <f t="shared" si="10"/>
        <v>0</v>
      </c>
      <c r="AD60" s="96">
        <f t="shared" si="11"/>
        <v>0</v>
      </c>
      <c r="AE60" s="92">
        <v>4052</v>
      </c>
      <c r="AF60" s="93">
        <f t="shared" si="12"/>
        <v>0</v>
      </c>
    </row>
    <row r="61" spans="2:32" ht="15.75" customHeight="1" x14ac:dyDescent="0.3">
      <c r="B61" s="116"/>
      <c r="C61" s="79"/>
      <c r="D61" s="82"/>
      <c r="E61" s="89"/>
      <c r="F61" s="90"/>
      <c r="G61" s="90"/>
      <c r="H61" s="90"/>
      <c r="I61" s="91"/>
      <c r="J61" s="150"/>
      <c r="K61" s="107"/>
      <c r="L61" s="107"/>
      <c r="M61" s="107"/>
      <c r="N61" s="108"/>
      <c r="O61" s="153">
        <f t="shared" si="7"/>
        <v>0</v>
      </c>
      <c r="P61" s="89"/>
      <c r="Q61" s="90"/>
      <c r="R61" s="90"/>
      <c r="S61" s="90"/>
      <c r="T61" s="91"/>
      <c r="U61" s="150"/>
      <c r="V61" s="107"/>
      <c r="W61" s="107"/>
      <c r="X61" s="107"/>
      <c r="Y61" s="108"/>
      <c r="Z61" s="153">
        <f t="shared" si="8"/>
        <v>0</v>
      </c>
      <c r="AA61" s="95">
        <f t="shared" si="9"/>
        <v>0</v>
      </c>
      <c r="AB61" s="92">
        <v>931</v>
      </c>
      <c r="AC61" s="92">
        <f t="shared" si="10"/>
        <v>0</v>
      </c>
      <c r="AD61" s="96">
        <f t="shared" si="11"/>
        <v>0</v>
      </c>
      <c r="AE61" s="92">
        <v>4052</v>
      </c>
      <c r="AF61" s="93">
        <f t="shared" si="12"/>
        <v>0</v>
      </c>
    </row>
    <row r="62" spans="2:32" ht="15.75" customHeight="1" x14ac:dyDescent="0.3">
      <c r="B62" s="116"/>
      <c r="C62" s="79"/>
      <c r="D62" s="82"/>
      <c r="E62" s="89"/>
      <c r="F62" s="90"/>
      <c r="G62" s="90"/>
      <c r="H62" s="90"/>
      <c r="I62" s="91"/>
      <c r="J62" s="150"/>
      <c r="K62" s="107"/>
      <c r="L62" s="107"/>
      <c r="M62" s="107"/>
      <c r="N62" s="108"/>
      <c r="O62" s="153">
        <f t="shared" si="7"/>
        <v>0</v>
      </c>
      <c r="P62" s="89"/>
      <c r="Q62" s="90"/>
      <c r="R62" s="90"/>
      <c r="S62" s="90"/>
      <c r="T62" s="91"/>
      <c r="U62" s="150"/>
      <c r="V62" s="107"/>
      <c r="W62" s="107"/>
      <c r="X62" s="107"/>
      <c r="Y62" s="108"/>
      <c r="Z62" s="153">
        <f t="shared" si="8"/>
        <v>0</v>
      </c>
      <c r="AA62" s="95">
        <f t="shared" si="9"/>
        <v>0</v>
      </c>
      <c r="AB62" s="92">
        <v>931</v>
      </c>
      <c r="AC62" s="92">
        <f t="shared" si="10"/>
        <v>0</v>
      </c>
      <c r="AD62" s="96">
        <f t="shared" si="11"/>
        <v>0</v>
      </c>
      <c r="AE62" s="92">
        <v>4052</v>
      </c>
      <c r="AF62" s="93">
        <f t="shared" si="12"/>
        <v>0</v>
      </c>
    </row>
    <row r="63" spans="2:32" ht="15.75" customHeight="1" x14ac:dyDescent="0.3">
      <c r="B63" s="116"/>
      <c r="C63" s="79"/>
      <c r="D63" s="82"/>
      <c r="E63" s="89"/>
      <c r="F63" s="90"/>
      <c r="G63" s="90"/>
      <c r="H63" s="90"/>
      <c r="I63" s="91"/>
      <c r="J63" s="150"/>
      <c r="K63" s="107"/>
      <c r="L63" s="107"/>
      <c r="M63" s="107"/>
      <c r="N63" s="108"/>
      <c r="O63" s="153">
        <f t="shared" si="7"/>
        <v>0</v>
      </c>
      <c r="P63" s="89"/>
      <c r="Q63" s="90"/>
      <c r="R63" s="90"/>
      <c r="S63" s="90"/>
      <c r="T63" s="91"/>
      <c r="U63" s="150"/>
      <c r="V63" s="107"/>
      <c r="W63" s="107"/>
      <c r="X63" s="107"/>
      <c r="Y63" s="108"/>
      <c r="Z63" s="153">
        <f t="shared" si="8"/>
        <v>0</v>
      </c>
      <c r="AA63" s="95">
        <f t="shared" si="9"/>
        <v>0</v>
      </c>
      <c r="AB63" s="92">
        <v>931</v>
      </c>
      <c r="AC63" s="92">
        <f t="shared" si="10"/>
        <v>0</v>
      </c>
      <c r="AD63" s="96">
        <f t="shared" si="11"/>
        <v>0</v>
      </c>
      <c r="AE63" s="92">
        <v>4052</v>
      </c>
      <c r="AF63" s="93">
        <f t="shared" si="12"/>
        <v>0</v>
      </c>
    </row>
    <row r="64" spans="2:32" ht="15.75" customHeight="1" x14ac:dyDescent="0.3">
      <c r="B64" s="116"/>
      <c r="C64" s="79"/>
      <c r="D64" s="82"/>
      <c r="E64" s="89"/>
      <c r="F64" s="90"/>
      <c r="G64" s="90"/>
      <c r="H64" s="90"/>
      <c r="I64" s="91"/>
      <c r="J64" s="150"/>
      <c r="K64" s="107"/>
      <c r="L64" s="107"/>
      <c r="M64" s="107"/>
      <c r="N64" s="108"/>
      <c r="O64" s="153">
        <f t="shared" si="7"/>
        <v>0</v>
      </c>
      <c r="P64" s="89"/>
      <c r="Q64" s="90"/>
      <c r="R64" s="90"/>
      <c r="S64" s="90"/>
      <c r="T64" s="91"/>
      <c r="U64" s="150"/>
      <c r="V64" s="107"/>
      <c r="W64" s="107"/>
      <c r="X64" s="107"/>
      <c r="Y64" s="108"/>
      <c r="Z64" s="153">
        <f t="shared" si="8"/>
        <v>0</v>
      </c>
      <c r="AA64" s="95">
        <f t="shared" si="9"/>
        <v>0</v>
      </c>
      <c r="AB64" s="92">
        <v>931</v>
      </c>
      <c r="AC64" s="92">
        <f t="shared" si="10"/>
        <v>0</v>
      </c>
      <c r="AD64" s="96">
        <f t="shared" si="11"/>
        <v>0</v>
      </c>
      <c r="AE64" s="92">
        <v>4052</v>
      </c>
      <c r="AF64" s="93">
        <f t="shared" si="12"/>
        <v>0</v>
      </c>
    </row>
    <row r="65" spans="2:32" ht="15.75" customHeight="1" x14ac:dyDescent="0.3">
      <c r="B65" s="116"/>
      <c r="C65" s="79"/>
      <c r="D65" s="82"/>
      <c r="E65" s="89"/>
      <c r="F65" s="90"/>
      <c r="G65" s="90"/>
      <c r="H65" s="90"/>
      <c r="I65" s="91"/>
      <c r="J65" s="150"/>
      <c r="K65" s="107"/>
      <c r="L65" s="107"/>
      <c r="M65" s="107"/>
      <c r="N65" s="108"/>
      <c r="O65" s="153">
        <f t="shared" si="7"/>
        <v>0</v>
      </c>
      <c r="P65" s="89"/>
      <c r="Q65" s="90"/>
      <c r="R65" s="90"/>
      <c r="S65" s="90"/>
      <c r="T65" s="91"/>
      <c r="U65" s="150"/>
      <c r="V65" s="107"/>
      <c r="W65" s="107"/>
      <c r="X65" s="107"/>
      <c r="Y65" s="108"/>
      <c r="Z65" s="153">
        <f t="shared" si="8"/>
        <v>0</v>
      </c>
      <c r="AA65" s="95">
        <f t="shared" si="9"/>
        <v>0</v>
      </c>
      <c r="AB65" s="92">
        <v>931</v>
      </c>
      <c r="AC65" s="92">
        <f t="shared" si="10"/>
        <v>0</v>
      </c>
      <c r="AD65" s="96">
        <f t="shared" si="11"/>
        <v>0</v>
      </c>
      <c r="AE65" s="92">
        <v>4052</v>
      </c>
      <c r="AF65" s="93">
        <f t="shared" si="12"/>
        <v>0</v>
      </c>
    </row>
    <row r="66" spans="2:32" ht="15.75" customHeight="1" x14ac:dyDescent="0.3">
      <c r="B66" s="116"/>
      <c r="C66" s="79"/>
      <c r="D66" s="82"/>
      <c r="E66" s="89"/>
      <c r="F66" s="90"/>
      <c r="G66" s="90"/>
      <c r="H66" s="90"/>
      <c r="I66" s="91"/>
      <c r="J66" s="150"/>
      <c r="K66" s="107"/>
      <c r="L66" s="107"/>
      <c r="M66" s="107"/>
      <c r="N66" s="108"/>
      <c r="O66" s="153">
        <f t="shared" si="7"/>
        <v>0</v>
      </c>
      <c r="P66" s="89"/>
      <c r="Q66" s="90"/>
      <c r="R66" s="90"/>
      <c r="S66" s="90"/>
      <c r="T66" s="91"/>
      <c r="U66" s="150"/>
      <c r="V66" s="107"/>
      <c r="W66" s="107"/>
      <c r="X66" s="107"/>
      <c r="Y66" s="108"/>
      <c r="Z66" s="153">
        <f t="shared" si="8"/>
        <v>0</v>
      </c>
      <c r="AA66" s="95">
        <f t="shared" si="9"/>
        <v>0</v>
      </c>
      <c r="AB66" s="92">
        <v>931</v>
      </c>
      <c r="AC66" s="92">
        <f t="shared" si="10"/>
        <v>0</v>
      </c>
      <c r="AD66" s="96">
        <f t="shared" si="11"/>
        <v>0</v>
      </c>
      <c r="AE66" s="92">
        <v>4052</v>
      </c>
      <c r="AF66" s="93">
        <f t="shared" si="12"/>
        <v>0</v>
      </c>
    </row>
    <row r="67" spans="2:32" ht="15.75" customHeight="1" x14ac:dyDescent="0.3">
      <c r="B67" s="116"/>
      <c r="C67" s="79"/>
      <c r="D67" s="82"/>
      <c r="E67" s="89"/>
      <c r="F67" s="90"/>
      <c r="G67" s="90"/>
      <c r="H67" s="90"/>
      <c r="I67" s="91"/>
      <c r="J67" s="150"/>
      <c r="K67" s="107"/>
      <c r="L67" s="107"/>
      <c r="M67" s="107"/>
      <c r="N67" s="108"/>
      <c r="O67" s="153">
        <f t="shared" si="7"/>
        <v>0</v>
      </c>
      <c r="P67" s="89"/>
      <c r="Q67" s="90"/>
      <c r="R67" s="90"/>
      <c r="S67" s="90"/>
      <c r="T67" s="91"/>
      <c r="U67" s="150"/>
      <c r="V67" s="107"/>
      <c r="W67" s="107"/>
      <c r="X67" s="107"/>
      <c r="Y67" s="108"/>
      <c r="Z67" s="153">
        <f t="shared" si="8"/>
        <v>0</v>
      </c>
      <c r="AA67" s="95">
        <f t="shared" si="9"/>
        <v>0</v>
      </c>
      <c r="AB67" s="92">
        <v>931</v>
      </c>
      <c r="AC67" s="92">
        <f t="shared" si="10"/>
        <v>0</v>
      </c>
      <c r="AD67" s="96">
        <f t="shared" si="11"/>
        <v>0</v>
      </c>
      <c r="AE67" s="92">
        <v>4052</v>
      </c>
      <c r="AF67" s="93">
        <f t="shared" si="12"/>
        <v>0</v>
      </c>
    </row>
    <row r="68" spans="2:32" ht="15.75" customHeight="1" x14ac:dyDescent="0.3">
      <c r="B68" s="116"/>
      <c r="C68" s="79"/>
      <c r="D68" s="82"/>
      <c r="E68" s="89"/>
      <c r="F68" s="90"/>
      <c r="G68" s="90"/>
      <c r="H68" s="90"/>
      <c r="I68" s="91"/>
      <c r="J68" s="150"/>
      <c r="K68" s="107"/>
      <c r="L68" s="107"/>
      <c r="M68" s="107"/>
      <c r="N68" s="108"/>
      <c r="O68" s="153">
        <f t="shared" si="7"/>
        <v>0</v>
      </c>
      <c r="P68" s="89"/>
      <c r="Q68" s="90"/>
      <c r="R68" s="90"/>
      <c r="S68" s="90"/>
      <c r="T68" s="91"/>
      <c r="U68" s="150"/>
      <c r="V68" s="107"/>
      <c r="W68" s="107"/>
      <c r="X68" s="107"/>
      <c r="Y68" s="108"/>
      <c r="Z68" s="153">
        <f t="shared" si="8"/>
        <v>0</v>
      </c>
      <c r="AA68" s="95">
        <f t="shared" si="9"/>
        <v>0</v>
      </c>
      <c r="AB68" s="92">
        <v>931</v>
      </c>
      <c r="AC68" s="92">
        <f t="shared" si="10"/>
        <v>0</v>
      </c>
      <c r="AD68" s="96">
        <f t="shared" si="11"/>
        <v>0</v>
      </c>
      <c r="AE68" s="92">
        <v>4052</v>
      </c>
      <c r="AF68" s="93">
        <f t="shared" si="12"/>
        <v>0</v>
      </c>
    </row>
    <row r="69" spans="2:32" ht="15.75" customHeight="1" x14ac:dyDescent="0.3">
      <c r="B69" s="116"/>
      <c r="C69" s="79"/>
      <c r="D69" s="82"/>
      <c r="E69" s="89"/>
      <c r="F69" s="90"/>
      <c r="G69" s="90"/>
      <c r="H69" s="90"/>
      <c r="I69" s="91"/>
      <c r="J69" s="150"/>
      <c r="K69" s="107"/>
      <c r="L69" s="107"/>
      <c r="M69" s="107"/>
      <c r="N69" s="108"/>
      <c r="O69" s="153">
        <f t="shared" si="7"/>
        <v>0</v>
      </c>
      <c r="P69" s="89"/>
      <c r="Q69" s="90"/>
      <c r="R69" s="90"/>
      <c r="S69" s="90"/>
      <c r="T69" s="91"/>
      <c r="U69" s="150"/>
      <c r="V69" s="107"/>
      <c r="W69" s="107"/>
      <c r="X69" s="107"/>
      <c r="Y69" s="108"/>
      <c r="Z69" s="153">
        <f t="shared" si="8"/>
        <v>0</v>
      </c>
      <c r="AA69" s="95">
        <f t="shared" si="9"/>
        <v>0</v>
      </c>
      <c r="AB69" s="92">
        <v>931</v>
      </c>
      <c r="AC69" s="92">
        <f t="shared" si="10"/>
        <v>0</v>
      </c>
      <c r="AD69" s="96">
        <f t="shared" si="11"/>
        <v>0</v>
      </c>
      <c r="AE69" s="92">
        <v>4052</v>
      </c>
      <c r="AF69" s="93">
        <f t="shared" si="12"/>
        <v>0</v>
      </c>
    </row>
    <row r="70" spans="2:32" ht="15.75" customHeight="1" x14ac:dyDescent="0.3">
      <c r="B70" s="116"/>
      <c r="C70" s="79"/>
      <c r="D70" s="82"/>
      <c r="E70" s="89"/>
      <c r="F70" s="90"/>
      <c r="G70" s="90"/>
      <c r="H70" s="90"/>
      <c r="I70" s="91"/>
      <c r="J70" s="150"/>
      <c r="K70" s="107"/>
      <c r="L70" s="107"/>
      <c r="M70" s="107"/>
      <c r="N70" s="108"/>
      <c r="O70" s="153">
        <f t="shared" si="7"/>
        <v>0</v>
      </c>
      <c r="P70" s="89"/>
      <c r="Q70" s="90"/>
      <c r="R70" s="90"/>
      <c r="S70" s="90"/>
      <c r="T70" s="91"/>
      <c r="U70" s="150"/>
      <c r="V70" s="107"/>
      <c r="W70" s="107"/>
      <c r="X70" s="107"/>
      <c r="Y70" s="108"/>
      <c r="Z70" s="153">
        <f t="shared" si="8"/>
        <v>0</v>
      </c>
      <c r="AA70" s="95">
        <f t="shared" si="9"/>
        <v>0</v>
      </c>
      <c r="AB70" s="92">
        <v>931</v>
      </c>
      <c r="AC70" s="92">
        <f t="shared" si="10"/>
        <v>0</v>
      </c>
      <c r="AD70" s="96">
        <f t="shared" si="11"/>
        <v>0</v>
      </c>
      <c r="AE70" s="92">
        <v>4863</v>
      </c>
      <c r="AF70" s="93">
        <f t="shared" si="12"/>
        <v>0</v>
      </c>
    </row>
    <row r="71" spans="2:32" ht="15.75" customHeight="1" x14ac:dyDescent="0.3">
      <c r="B71" s="116"/>
      <c r="C71" s="79"/>
      <c r="D71" s="82"/>
      <c r="E71" s="89"/>
      <c r="F71" s="90"/>
      <c r="G71" s="90"/>
      <c r="H71" s="90"/>
      <c r="I71" s="91"/>
      <c r="J71" s="150"/>
      <c r="K71" s="107"/>
      <c r="L71" s="107"/>
      <c r="M71" s="107"/>
      <c r="N71" s="108"/>
      <c r="O71" s="153">
        <f t="shared" si="7"/>
        <v>0</v>
      </c>
      <c r="P71" s="89"/>
      <c r="Q71" s="90"/>
      <c r="R71" s="90"/>
      <c r="S71" s="90"/>
      <c r="T71" s="91"/>
      <c r="U71" s="150"/>
      <c r="V71" s="107"/>
      <c r="W71" s="107"/>
      <c r="X71" s="107"/>
      <c r="Y71" s="108"/>
      <c r="Z71" s="153">
        <f t="shared" si="8"/>
        <v>0</v>
      </c>
      <c r="AA71" s="95">
        <f t="shared" si="9"/>
        <v>0</v>
      </c>
      <c r="AB71" s="92">
        <v>931</v>
      </c>
      <c r="AC71" s="92">
        <f t="shared" si="10"/>
        <v>0</v>
      </c>
      <c r="AD71" s="96">
        <f t="shared" si="11"/>
        <v>0</v>
      </c>
      <c r="AE71" s="92">
        <v>4863</v>
      </c>
      <c r="AF71" s="93">
        <f t="shared" si="12"/>
        <v>0</v>
      </c>
    </row>
    <row r="72" spans="2:32" ht="15.75" customHeight="1" x14ac:dyDescent="0.3">
      <c r="B72" s="116"/>
      <c r="C72" s="79"/>
      <c r="D72" s="82"/>
      <c r="E72" s="89"/>
      <c r="F72" s="90"/>
      <c r="G72" s="90"/>
      <c r="H72" s="90"/>
      <c r="I72" s="91"/>
      <c r="J72" s="150"/>
      <c r="K72" s="107"/>
      <c r="L72" s="107"/>
      <c r="M72" s="107"/>
      <c r="N72" s="108"/>
      <c r="O72" s="153">
        <f t="shared" si="7"/>
        <v>0</v>
      </c>
      <c r="P72" s="89"/>
      <c r="Q72" s="90"/>
      <c r="R72" s="90"/>
      <c r="S72" s="90"/>
      <c r="T72" s="91"/>
      <c r="U72" s="150"/>
      <c r="V72" s="107"/>
      <c r="W72" s="107"/>
      <c r="X72" s="107"/>
      <c r="Y72" s="108"/>
      <c r="Z72" s="153">
        <f t="shared" si="8"/>
        <v>0</v>
      </c>
      <c r="AA72" s="95">
        <f t="shared" si="9"/>
        <v>0</v>
      </c>
      <c r="AB72" s="92">
        <v>931</v>
      </c>
      <c r="AC72" s="92">
        <f t="shared" si="10"/>
        <v>0</v>
      </c>
      <c r="AD72" s="96">
        <f t="shared" si="11"/>
        <v>0</v>
      </c>
      <c r="AE72" s="92">
        <v>4863</v>
      </c>
      <c r="AF72" s="93">
        <f t="shared" si="12"/>
        <v>0</v>
      </c>
    </row>
    <row r="73" spans="2:32" ht="15.75" customHeight="1" x14ac:dyDescent="0.3">
      <c r="B73" s="116"/>
      <c r="C73" s="79"/>
      <c r="D73" s="82"/>
      <c r="E73" s="89"/>
      <c r="F73" s="90"/>
      <c r="G73" s="90"/>
      <c r="H73" s="90"/>
      <c r="I73" s="91"/>
      <c r="J73" s="150"/>
      <c r="K73" s="107"/>
      <c r="L73" s="107"/>
      <c r="M73" s="107"/>
      <c r="N73" s="108"/>
      <c r="O73" s="153">
        <f t="shared" si="7"/>
        <v>0</v>
      </c>
      <c r="P73" s="89"/>
      <c r="Q73" s="90"/>
      <c r="R73" s="90"/>
      <c r="S73" s="90"/>
      <c r="T73" s="91"/>
      <c r="U73" s="150"/>
      <c r="V73" s="107"/>
      <c r="W73" s="107"/>
      <c r="X73" s="107"/>
      <c r="Y73" s="108"/>
      <c r="Z73" s="153">
        <f t="shared" si="8"/>
        <v>0</v>
      </c>
      <c r="AA73" s="95">
        <f t="shared" si="9"/>
        <v>0</v>
      </c>
      <c r="AB73" s="92">
        <v>931</v>
      </c>
      <c r="AC73" s="92">
        <f t="shared" si="10"/>
        <v>0</v>
      </c>
      <c r="AD73" s="96">
        <f t="shared" si="11"/>
        <v>0</v>
      </c>
      <c r="AE73" s="92">
        <v>4863</v>
      </c>
      <c r="AF73" s="93">
        <f t="shared" si="12"/>
        <v>0</v>
      </c>
    </row>
    <row r="74" spans="2:32" ht="15.75" customHeight="1" x14ac:dyDescent="0.3">
      <c r="B74" s="116"/>
      <c r="C74" s="79"/>
      <c r="D74" s="82"/>
      <c r="E74" s="89"/>
      <c r="F74" s="90"/>
      <c r="G74" s="90"/>
      <c r="H74" s="90"/>
      <c r="I74" s="91"/>
      <c r="J74" s="150"/>
      <c r="K74" s="107"/>
      <c r="L74" s="107"/>
      <c r="M74" s="107"/>
      <c r="N74" s="108"/>
      <c r="O74" s="153">
        <f t="shared" si="7"/>
        <v>0</v>
      </c>
      <c r="P74" s="89"/>
      <c r="Q74" s="90"/>
      <c r="R74" s="90"/>
      <c r="S74" s="90"/>
      <c r="T74" s="91"/>
      <c r="U74" s="150"/>
      <c r="V74" s="107"/>
      <c r="W74" s="107"/>
      <c r="X74" s="107"/>
      <c r="Y74" s="108"/>
      <c r="Z74" s="153">
        <f t="shared" si="8"/>
        <v>0</v>
      </c>
      <c r="AA74" s="95">
        <f t="shared" si="9"/>
        <v>0</v>
      </c>
      <c r="AB74" s="92">
        <v>931</v>
      </c>
      <c r="AC74" s="92">
        <f t="shared" si="10"/>
        <v>0</v>
      </c>
      <c r="AD74" s="96">
        <f t="shared" si="11"/>
        <v>0</v>
      </c>
      <c r="AE74" s="92">
        <v>4863</v>
      </c>
      <c r="AF74" s="93">
        <f t="shared" si="12"/>
        <v>0</v>
      </c>
    </row>
    <row r="75" spans="2:32" ht="15.75" customHeight="1" x14ac:dyDescent="0.3">
      <c r="B75" s="116"/>
      <c r="C75" s="79"/>
      <c r="D75" s="82"/>
      <c r="E75" s="89"/>
      <c r="F75" s="90"/>
      <c r="G75" s="90"/>
      <c r="H75" s="90"/>
      <c r="I75" s="91"/>
      <c r="J75" s="150"/>
      <c r="K75" s="107"/>
      <c r="L75" s="107"/>
      <c r="M75" s="107"/>
      <c r="N75" s="108"/>
      <c r="O75" s="153">
        <f t="shared" si="7"/>
        <v>0</v>
      </c>
      <c r="P75" s="89"/>
      <c r="Q75" s="90"/>
      <c r="R75" s="90"/>
      <c r="S75" s="90"/>
      <c r="T75" s="91"/>
      <c r="U75" s="150"/>
      <c r="V75" s="107"/>
      <c r="W75" s="107"/>
      <c r="X75" s="107"/>
      <c r="Y75" s="108"/>
      <c r="Z75" s="153">
        <f t="shared" si="8"/>
        <v>0</v>
      </c>
      <c r="AA75" s="95">
        <f t="shared" si="9"/>
        <v>0</v>
      </c>
      <c r="AB75" s="92">
        <v>931</v>
      </c>
      <c r="AC75" s="92">
        <f t="shared" si="10"/>
        <v>0</v>
      </c>
      <c r="AD75" s="96">
        <f t="shared" si="11"/>
        <v>0</v>
      </c>
      <c r="AE75" s="92">
        <v>4863</v>
      </c>
      <c r="AF75" s="93">
        <f t="shared" si="12"/>
        <v>0</v>
      </c>
    </row>
    <row r="76" spans="2:32" ht="15.75" customHeight="1" x14ac:dyDescent="0.3">
      <c r="B76" s="116"/>
      <c r="C76" s="79"/>
      <c r="D76" s="82"/>
      <c r="E76" s="89"/>
      <c r="F76" s="90"/>
      <c r="G76" s="90"/>
      <c r="H76" s="90"/>
      <c r="I76" s="91"/>
      <c r="J76" s="150"/>
      <c r="K76" s="107"/>
      <c r="L76" s="107"/>
      <c r="M76" s="107"/>
      <c r="N76" s="108"/>
      <c r="O76" s="153">
        <f t="shared" si="7"/>
        <v>0</v>
      </c>
      <c r="P76" s="89"/>
      <c r="Q76" s="90"/>
      <c r="R76" s="90"/>
      <c r="S76" s="90"/>
      <c r="T76" s="91"/>
      <c r="U76" s="150"/>
      <c r="V76" s="107"/>
      <c r="W76" s="107"/>
      <c r="X76" s="107"/>
      <c r="Y76" s="108"/>
      <c r="Z76" s="153">
        <f t="shared" si="8"/>
        <v>0</v>
      </c>
      <c r="AA76" s="95">
        <f t="shared" si="9"/>
        <v>0</v>
      </c>
      <c r="AB76" s="92">
        <v>931</v>
      </c>
      <c r="AC76" s="92">
        <f t="shared" si="10"/>
        <v>0</v>
      </c>
      <c r="AD76" s="96">
        <f t="shared" si="11"/>
        <v>0</v>
      </c>
      <c r="AE76" s="92">
        <v>4863</v>
      </c>
      <c r="AF76" s="93">
        <f t="shared" si="12"/>
        <v>0</v>
      </c>
    </row>
    <row r="77" spans="2:32" ht="15.75" customHeight="1" x14ac:dyDescent="0.3">
      <c r="B77" s="116"/>
      <c r="C77" s="79"/>
      <c r="D77" s="82"/>
      <c r="E77" s="89"/>
      <c r="F77" s="90"/>
      <c r="G77" s="90"/>
      <c r="H77" s="90"/>
      <c r="I77" s="91"/>
      <c r="J77" s="150"/>
      <c r="K77" s="107"/>
      <c r="L77" s="107"/>
      <c r="M77" s="107"/>
      <c r="N77" s="108"/>
      <c r="O77" s="153">
        <f t="shared" si="7"/>
        <v>0</v>
      </c>
      <c r="P77" s="89"/>
      <c r="Q77" s="90"/>
      <c r="R77" s="90"/>
      <c r="S77" s="90"/>
      <c r="T77" s="91"/>
      <c r="U77" s="150"/>
      <c r="V77" s="107"/>
      <c r="W77" s="107"/>
      <c r="X77" s="107"/>
      <c r="Y77" s="108"/>
      <c r="Z77" s="153">
        <f t="shared" si="8"/>
        <v>0</v>
      </c>
      <c r="AA77" s="95">
        <f t="shared" si="9"/>
        <v>0</v>
      </c>
      <c r="AB77" s="92">
        <v>931</v>
      </c>
      <c r="AC77" s="92">
        <f t="shared" si="10"/>
        <v>0</v>
      </c>
      <c r="AD77" s="96">
        <f t="shared" si="11"/>
        <v>0</v>
      </c>
      <c r="AE77" s="92">
        <v>5615</v>
      </c>
      <c r="AF77" s="93">
        <f t="shared" si="12"/>
        <v>0</v>
      </c>
    </row>
    <row r="78" spans="2:32" ht="15.75" customHeight="1" x14ac:dyDescent="0.3">
      <c r="B78" s="116"/>
      <c r="C78" s="79"/>
      <c r="D78" s="82"/>
      <c r="E78" s="89"/>
      <c r="F78" s="90"/>
      <c r="G78" s="90"/>
      <c r="H78" s="90"/>
      <c r="I78" s="91"/>
      <c r="J78" s="150"/>
      <c r="K78" s="107"/>
      <c r="L78" s="107"/>
      <c r="M78" s="107"/>
      <c r="N78" s="108"/>
      <c r="O78" s="153">
        <f t="shared" si="7"/>
        <v>0</v>
      </c>
      <c r="P78" s="89"/>
      <c r="Q78" s="90"/>
      <c r="R78" s="90"/>
      <c r="S78" s="90"/>
      <c r="T78" s="91"/>
      <c r="U78" s="150"/>
      <c r="V78" s="107"/>
      <c r="W78" s="107"/>
      <c r="X78" s="107"/>
      <c r="Y78" s="108"/>
      <c r="Z78" s="153">
        <f t="shared" si="8"/>
        <v>0</v>
      </c>
      <c r="AA78" s="95">
        <f t="shared" si="9"/>
        <v>0</v>
      </c>
      <c r="AB78" s="92">
        <v>931</v>
      </c>
      <c r="AC78" s="92">
        <f t="shared" si="10"/>
        <v>0</v>
      </c>
      <c r="AD78" s="96">
        <f t="shared" si="11"/>
        <v>0</v>
      </c>
      <c r="AE78" s="92">
        <v>5615</v>
      </c>
      <c r="AF78" s="93">
        <f t="shared" si="12"/>
        <v>0</v>
      </c>
    </row>
    <row r="79" spans="2:32" ht="15.75" customHeight="1" x14ac:dyDescent="0.3">
      <c r="B79" s="116"/>
      <c r="C79" s="79"/>
      <c r="D79" s="82"/>
      <c r="E79" s="89"/>
      <c r="F79" s="90"/>
      <c r="G79" s="90"/>
      <c r="H79" s="90"/>
      <c r="I79" s="91"/>
      <c r="J79" s="150"/>
      <c r="K79" s="107"/>
      <c r="L79" s="107"/>
      <c r="M79" s="107"/>
      <c r="N79" s="108"/>
      <c r="O79" s="153">
        <f t="shared" si="7"/>
        <v>0</v>
      </c>
      <c r="P79" s="89"/>
      <c r="Q79" s="90"/>
      <c r="R79" s="90"/>
      <c r="S79" s="90"/>
      <c r="T79" s="91"/>
      <c r="U79" s="150"/>
      <c r="V79" s="107"/>
      <c r="W79" s="107"/>
      <c r="X79" s="107"/>
      <c r="Y79" s="108"/>
      <c r="Z79" s="153">
        <f t="shared" si="8"/>
        <v>0</v>
      </c>
      <c r="AA79" s="95">
        <f t="shared" si="9"/>
        <v>0</v>
      </c>
      <c r="AB79" s="92">
        <v>931</v>
      </c>
      <c r="AC79" s="92">
        <f t="shared" si="10"/>
        <v>0</v>
      </c>
      <c r="AD79" s="96">
        <f t="shared" si="11"/>
        <v>0</v>
      </c>
      <c r="AE79" s="92">
        <v>5615</v>
      </c>
      <c r="AF79" s="93">
        <f t="shared" si="12"/>
        <v>0</v>
      </c>
    </row>
    <row r="80" spans="2:32" ht="15.75" customHeight="1" x14ac:dyDescent="0.3">
      <c r="B80" s="116"/>
      <c r="C80" s="79"/>
      <c r="D80" s="82"/>
      <c r="E80" s="89"/>
      <c r="F80" s="90"/>
      <c r="G80" s="90"/>
      <c r="H80" s="90"/>
      <c r="I80" s="91"/>
      <c r="J80" s="150"/>
      <c r="K80" s="107"/>
      <c r="L80" s="107"/>
      <c r="M80" s="107"/>
      <c r="N80" s="108"/>
      <c r="O80" s="153">
        <f t="shared" si="7"/>
        <v>0</v>
      </c>
      <c r="P80" s="89"/>
      <c r="Q80" s="90"/>
      <c r="R80" s="90"/>
      <c r="S80" s="90"/>
      <c r="T80" s="91"/>
      <c r="U80" s="150"/>
      <c r="V80" s="107"/>
      <c r="W80" s="107"/>
      <c r="X80" s="107"/>
      <c r="Y80" s="108"/>
      <c r="Z80" s="153">
        <f t="shared" si="8"/>
        <v>0</v>
      </c>
      <c r="AA80" s="95">
        <f t="shared" si="9"/>
        <v>0</v>
      </c>
      <c r="AB80" s="92">
        <v>931</v>
      </c>
      <c r="AC80" s="92">
        <f t="shared" si="10"/>
        <v>0</v>
      </c>
      <c r="AD80" s="96">
        <f t="shared" si="11"/>
        <v>0</v>
      </c>
      <c r="AE80" s="92">
        <v>5615</v>
      </c>
      <c r="AF80" s="93">
        <f t="shared" si="12"/>
        <v>0</v>
      </c>
    </row>
    <row r="81" spans="2:32" ht="15.75" customHeight="1" x14ac:dyDescent="0.3">
      <c r="B81" s="116"/>
      <c r="C81" s="79"/>
      <c r="D81" s="82"/>
      <c r="E81" s="89"/>
      <c r="F81" s="90"/>
      <c r="G81" s="90"/>
      <c r="H81" s="90"/>
      <c r="I81" s="91"/>
      <c r="J81" s="150"/>
      <c r="K81" s="107"/>
      <c r="L81" s="107"/>
      <c r="M81" s="107"/>
      <c r="N81" s="108"/>
      <c r="O81" s="153">
        <f t="shared" si="7"/>
        <v>0</v>
      </c>
      <c r="P81" s="89"/>
      <c r="Q81" s="90"/>
      <c r="R81" s="90"/>
      <c r="S81" s="90"/>
      <c r="T81" s="91"/>
      <c r="U81" s="150"/>
      <c r="V81" s="107"/>
      <c r="W81" s="107"/>
      <c r="X81" s="107"/>
      <c r="Y81" s="108"/>
      <c r="Z81" s="153">
        <f t="shared" si="8"/>
        <v>0</v>
      </c>
      <c r="AA81" s="95">
        <f t="shared" si="9"/>
        <v>0</v>
      </c>
      <c r="AB81" s="92">
        <v>931</v>
      </c>
      <c r="AC81" s="92">
        <f t="shared" si="10"/>
        <v>0</v>
      </c>
      <c r="AD81" s="96">
        <f t="shared" si="11"/>
        <v>0</v>
      </c>
      <c r="AE81" s="92">
        <v>5615</v>
      </c>
      <c r="AF81" s="93">
        <f t="shared" si="12"/>
        <v>0</v>
      </c>
    </row>
    <row r="82" spans="2:32" ht="15.75" customHeight="1" x14ac:dyDescent="0.3">
      <c r="B82" s="116"/>
      <c r="C82" s="79"/>
      <c r="D82" s="82"/>
      <c r="E82" s="89"/>
      <c r="F82" s="90"/>
      <c r="G82" s="90"/>
      <c r="H82" s="90"/>
      <c r="I82" s="91"/>
      <c r="J82" s="150"/>
      <c r="K82" s="107"/>
      <c r="L82" s="107"/>
      <c r="M82" s="107"/>
      <c r="N82" s="108"/>
      <c r="O82" s="153">
        <f t="shared" si="7"/>
        <v>0</v>
      </c>
      <c r="P82" s="89"/>
      <c r="Q82" s="90"/>
      <c r="R82" s="90"/>
      <c r="S82" s="90"/>
      <c r="T82" s="91"/>
      <c r="U82" s="150"/>
      <c r="V82" s="107"/>
      <c r="W82" s="107"/>
      <c r="X82" s="107"/>
      <c r="Y82" s="108"/>
      <c r="Z82" s="153">
        <f t="shared" si="8"/>
        <v>0</v>
      </c>
      <c r="AA82" s="95">
        <f t="shared" si="9"/>
        <v>0</v>
      </c>
      <c r="AB82" s="92">
        <v>931</v>
      </c>
      <c r="AC82" s="92">
        <f t="shared" si="10"/>
        <v>0</v>
      </c>
      <c r="AD82" s="96">
        <f t="shared" si="11"/>
        <v>0</v>
      </c>
      <c r="AE82" s="92">
        <v>5615</v>
      </c>
      <c r="AF82" s="93">
        <f t="shared" si="12"/>
        <v>0</v>
      </c>
    </row>
    <row r="83" spans="2:32" ht="15.75" customHeight="1" x14ac:dyDescent="0.3">
      <c r="B83" s="116"/>
      <c r="C83" s="79"/>
      <c r="D83" s="82"/>
      <c r="E83" s="89"/>
      <c r="F83" s="90"/>
      <c r="G83" s="90"/>
      <c r="H83" s="90"/>
      <c r="I83" s="91"/>
      <c r="J83" s="150"/>
      <c r="K83" s="107"/>
      <c r="L83" s="107"/>
      <c r="M83" s="107"/>
      <c r="N83" s="108"/>
      <c r="O83" s="153">
        <f t="shared" si="7"/>
        <v>0</v>
      </c>
      <c r="P83" s="89"/>
      <c r="Q83" s="90"/>
      <c r="R83" s="90"/>
      <c r="S83" s="90"/>
      <c r="T83" s="91"/>
      <c r="U83" s="150"/>
      <c r="V83" s="107"/>
      <c r="W83" s="107"/>
      <c r="X83" s="107"/>
      <c r="Y83" s="108"/>
      <c r="Z83" s="153">
        <f t="shared" si="8"/>
        <v>0</v>
      </c>
      <c r="AA83" s="95">
        <f t="shared" si="9"/>
        <v>0</v>
      </c>
      <c r="AB83" s="92">
        <v>931</v>
      </c>
      <c r="AC83" s="92">
        <f t="shared" si="10"/>
        <v>0</v>
      </c>
      <c r="AD83" s="96">
        <f t="shared" si="11"/>
        <v>0</v>
      </c>
      <c r="AE83" s="92">
        <v>5615</v>
      </c>
      <c r="AF83" s="93">
        <f t="shared" si="12"/>
        <v>0</v>
      </c>
    </row>
    <row r="84" spans="2:32" ht="15.75" customHeight="1" x14ac:dyDescent="0.3">
      <c r="B84" s="116"/>
      <c r="C84" s="79"/>
      <c r="D84" s="82"/>
      <c r="E84" s="89"/>
      <c r="F84" s="90"/>
      <c r="G84" s="90"/>
      <c r="H84" s="90"/>
      <c r="I84" s="91"/>
      <c r="J84" s="150"/>
      <c r="K84" s="107"/>
      <c r="L84" s="107"/>
      <c r="M84" s="107"/>
      <c r="N84" s="108"/>
      <c r="O84" s="153">
        <f t="shared" si="7"/>
        <v>0</v>
      </c>
      <c r="P84" s="89"/>
      <c r="Q84" s="90"/>
      <c r="R84" s="90"/>
      <c r="S84" s="90"/>
      <c r="T84" s="91"/>
      <c r="U84" s="150"/>
      <c r="V84" s="107"/>
      <c r="W84" s="107"/>
      <c r="X84" s="107"/>
      <c r="Y84" s="108"/>
      <c r="Z84" s="153">
        <f t="shared" si="8"/>
        <v>0</v>
      </c>
      <c r="AA84" s="95">
        <f t="shared" si="9"/>
        <v>0</v>
      </c>
      <c r="AB84" s="92">
        <v>931</v>
      </c>
      <c r="AC84" s="92">
        <f t="shared" si="10"/>
        <v>0</v>
      </c>
      <c r="AD84" s="96">
        <f t="shared" si="11"/>
        <v>0</v>
      </c>
      <c r="AE84" s="92">
        <v>5615</v>
      </c>
      <c r="AF84" s="93">
        <f t="shared" si="12"/>
        <v>0</v>
      </c>
    </row>
    <row r="85" spans="2:32" ht="15.75" customHeight="1" x14ac:dyDescent="0.3">
      <c r="B85" s="116"/>
      <c r="C85" s="79"/>
      <c r="D85" s="82"/>
      <c r="E85" s="89"/>
      <c r="F85" s="90"/>
      <c r="G85" s="90"/>
      <c r="H85" s="90"/>
      <c r="I85" s="91"/>
      <c r="J85" s="150"/>
      <c r="K85" s="107"/>
      <c r="L85" s="107"/>
      <c r="M85" s="107"/>
      <c r="N85" s="108"/>
      <c r="O85" s="153">
        <f t="shared" si="7"/>
        <v>0</v>
      </c>
      <c r="P85" s="89"/>
      <c r="Q85" s="90"/>
      <c r="R85" s="90"/>
      <c r="S85" s="90"/>
      <c r="T85" s="91"/>
      <c r="U85" s="150"/>
      <c r="V85" s="107"/>
      <c r="W85" s="107"/>
      <c r="X85" s="107"/>
      <c r="Y85" s="108"/>
      <c r="Z85" s="153">
        <f t="shared" si="8"/>
        <v>0</v>
      </c>
      <c r="AA85" s="95">
        <f t="shared" si="9"/>
        <v>0</v>
      </c>
      <c r="AB85" s="92">
        <v>931</v>
      </c>
      <c r="AC85" s="92">
        <f t="shared" si="10"/>
        <v>0</v>
      </c>
      <c r="AD85" s="96">
        <f t="shared" si="11"/>
        <v>0</v>
      </c>
      <c r="AE85" s="92">
        <v>5615</v>
      </c>
      <c r="AF85" s="93">
        <f t="shared" si="12"/>
        <v>0</v>
      </c>
    </row>
    <row r="86" spans="2:32" ht="15.75" customHeight="1" x14ac:dyDescent="0.3">
      <c r="B86" s="116"/>
      <c r="C86" s="79"/>
      <c r="D86" s="82"/>
      <c r="E86" s="89"/>
      <c r="F86" s="90"/>
      <c r="G86" s="90"/>
      <c r="H86" s="90"/>
      <c r="I86" s="91"/>
      <c r="J86" s="150"/>
      <c r="K86" s="107"/>
      <c r="L86" s="107"/>
      <c r="M86" s="107"/>
      <c r="N86" s="108"/>
      <c r="O86" s="153">
        <f t="shared" si="7"/>
        <v>0</v>
      </c>
      <c r="P86" s="89"/>
      <c r="Q86" s="90"/>
      <c r="R86" s="90"/>
      <c r="S86" s="90"/>
      <c r="T86" s="91"/>
      <c r="U86" s="150"/>
      <c r="V86" s="107"/>
      <c r="W86" s="107"/>
      <c r="X86" s="107"/>
      <c r="Y86" s="108"/>
      <c r="Z86" s="153">
        <f t="shared" si="8"/>
        <v>0</v>
      </c>
      <c r="AA86" s="95">
        <f t="shared" si="9"/>
        <v>0</v>
      </c>
      <c r="AB86" s="92">
        <v>931</v>
      </c>
      <c r="AC86" s="92">
        <f t="shared" si="10"/>
        <v>0</v>
      </c>
      <c r="AD86" s="96">
        <f t="shared" si="11"/>
        <v>0</v>
      </c>
      <c r="AE86" s="92">
        <v>5615</v>
      </c>
      <c r="AF86" s="93">
        <f t="shared" si="12"/>
        <v>0</v>
      </c>
    </row>
    <row r="87" spans="2:32" ht="15.75" customHeight="1" x14ac:dyDescent="0.3">
      <c r="B87" s="116"/>
      <c r="C87" s="79"/>
      <c r="D87" s="82"/>
      <c r="E87" s="89"/>
      <c r="F87" s="90"/>
      <c r="G87" s="90"/>
      <c r="H87" s="90"/>
      <c r="I87" s="91"/>
      <c r="J87" s="150"/>
      <c r="K87" s="107"/>
      <c r="L87" s="107"/>
      <c r="M87" s="107"/>
      <c r="N87" s="108"/>
      <c r="O87" s="153">
        <f t="shared" si="7"/>
        <v>0</v>
      </c>
      <c r="P87" s="89"/>
      <c r="Q87" s="90"/>
      <c r="R87" s="90"/>
      <c r="S87" s="90"/>
      <c r="T87" s="91"/>
      <c r="U87" s="150"/>
      <c r="V87" s="107"/>
      <c r="W87" s="107"/>
      <c r="X87" s="107"/>
      <c r="Y87" s="108"/>
      <c r="Z87" s="153">
        <f t="shared" si="8"/>
        <v>0</v>
      </c>
      <c r="AA87" s="95">
        <f t="shared" si="9"/>
        <v>0</v>
      </c>
      <c r="AB87" s="92">
        <v>931</v>
      </c>
      <c r="AC87" s="92">
        <f t="shared" si="10"/>
        <v>0</v>
      </c>
      <c r="AD87" s="96">
        <f t="shared" si="11"/>
        <v>0</v>
      </c>
      <c r="AE87" s="92">
        <v>4863</v>
      </c>
      <c r="AF87" s="93">
        <f t="shared" si="12"/>
        <v>0</v>
      </c>
    </row>
    <row r="88" spans="2:32" ht="15.75" customHeight="1" x14ac:dyDescent="0.3">
      <c r="B88" s="116"/>
      <c r="C88" s="79"/>
      <c r="D88" s="82"/>
      <c r="E88" s="89"/>
      <c r="F88" s="90"/>
      <c r="G88" s="90"/>
      <c r="H88" s="90"/>
      <c r="I88" s="91"/>
      <c r="J88" s="150"/>
      <c r="K88" s="107"/>
      <c r="L88" s="107"/>
      <c r="M88" s="107"/>
      <c r="N88" s="108"/>
      <c r="O88" s="153">
        <f t="shared" si="7"/>
        <v>0</v>
      </c>
      <c r="P88" s="89"/>
      <c r="Q88" s="90"/>
      <c r="R88" s="90"/>
      <c r="S88" s="90"/>
      <c r="T88" s="91"/>
      <c r="U88" s="150"/>
      <c r="V88" s="107"/>
      <c r="W88" s="107"/>
      <c r="X88" s="107"/>
      <c r="Y88" s="108"/>
      <c r="Z88" s="153">
        <f t="shared" si="8"/>
        <v>0</v>
      </c>
      <c r="AA88" s="95">
        <f t="shared" si="9"/>
        <v>0</v>
      </c>
      <c r="AB88" s="92">
        <v>931</v>
      </c>
      <c r="AC88" s="92">
        <f t="shared" si="10"/>
        <v>0</v>
      </c>
      <c r="AD88" s="96">
        <f t="shared" si="11"/>
        <v>0</v>
      </c>
      <c r="AE88" s="92">
        <v>4863</v>
      </c>
      <c r="AF88" s="93">
        <f t="shared" si="12"/>
        <v>0</v>
      </c>
    </row>
    <row r="89" spans="2:32" ht="15.75" customHeight="1" x14ac:dyDescent="0.3">
      <c r="B89" s="116"/>
      <c r="C89" s="130"/>
      <c r="D89" s="131"/>
      <c r="E89" s="132"/>
      <c r="F89" s="133"/>
      <c r="G89" s="133"/>
      <c r="H89" s="133"/>
      <c r="I89" s="134"/>
      <c r="J89" s="87"/>
      <c r="K89" s="125"/>
      <c r="L89" s="125"/>
      <c r="M89" s="125"/>
      <c r="N89" s="124"/>
      <c r="O89" s="154">
        <f t="shared" si="7"/>
        <v>0</v>
      </c>
      <c r="P89" s="132"/>
      <c r="Q89" s="133"/>
      <c r="R89" s="133"/>
      <c r="S89" s="133"/>
      <c r="T89" s="134"/>
      <c r="U89" s="87"/>
      <c r="V89" s="125"/>
      <c r="W89" s="125"/>
      <c r="X89" s="125"/>
      <c r="Y89" s="124"/>
      <c r="Z89" s="154">
        <f t="shared" si="8"/>
        <v>0</v>
      </c>
      <c r="AA89" s="122">
        <f t="shared" si="9"/>
        <v>0</v>
      </c>
      <c r="AB89" s="136">
        <v>931</v>
      </c>
      <c r="AC89" s="136">
        <f t="shared" si="10"/>
        <v>0</v>
      </c>
      <c r="AD89" s="126">
        <f t="shared" si="11"/>
        <v>0</v>
      </c>
      <c r="AE89" s="136">
        <v>4863</v>
      </c>
      <c r="AF89" s="137">
        <f t="shared" si="12"/>
        <v>0</v>
      </c>
    </row>
    <row r="90" spans="2:32" ht="15.75" customHeight="1" x14ac:dyDescent="0.3">
      <c r="B90" s="181" t="s">
        <v>84</v>
      </c>
      <c r="C90" s="182"/>
      <c r="D90" s="183"/>
      <c r="E90" s="155">
        <f t="shared" ref="E90:AA90" si="13">SUM(E50:E89)</f>
        <v>0</v>
      </c>
      <c r="F90" s="156">
        <f t="shared" si="13"/>
        <v>0</v>
      </c>
      <c r="G90" s="156">
        <f t="shared" si="13"/>
        <v>0</v>
      </c>
      <c r="H90" s="156">
        <f t="shared" si="13"/>
        <v>0</v>
      </c>
      <c r="I90" s="157">
        <f t="shared" si="13"/>
        <v>0</v>
      </c>
      <c r="J90" s="158">
        <f t="shared" si="13"/>
        <v>0</v>
      </c>
      <c r="K90" s="159">
        <f t="shared" si="13"/>
        <v>0</v>
      </c>
      <c r="L90" s="159">
        <f t="shared" si="13"/>
        <v>0</v>
      </c>
      <c r="M90" s="159">
        <f t="shared" si="13"/>
        <v>0</v>
      </c>
      <c r="N90" s="157">
        <f t="shared" si="13"/>
        <v>0</v>
      </c>
      <c r="O90" s="162">
        <f t="shared" si="13"/>
        <v>0</v>
      </c>
      <c r="P90" s="155">
        <f t="shared" si="13"/>
        <v>0</v>
      </c>
      <c r="Q90" s="156">
        <f t="shared" si="13"/>
        <v>0</v>
      </c>
      <c r="R90" s="156">
        <f t="shared" si="13"/>
        <v>0</v>
      </c>
      <c r="S90" s="156">
        <f t="shared" si="13"/>
        <v>0</v>
      </c>
      <c r="T90" s="157">
        <f t="shared" si="13"/>
        <v>0</v>
      </c>
      <c r="U90" s="158">
        <f t="shared" si="13"/>
        <v>0</v>
      </c>
      <c r="V90" s="159">
        <f t="shared" si="13"/>
        <v>0</v>
      </c>
      <c r="W90" s="159">
        <f t="shared" si="13"/>
        <v>0</v>
      </c>
      <c r="X90" s="159">
        <f t="shared" si="13"/>
        <v>0</v>
      </c>
      <c r="Y90" s="157">
        <f t="shared" si="13"/>
        <v>0</v>
      </c>
      <c r="Z90" s="162">
        <f t="shared" si="13"/>
        <v>0</v>
      </c>
      <c r="AA90" s="155">
        <f t="shared" si="13"/>
        <v>0</v>
      </c>
      <c r="AB90" s="160"/>
      <c r="AC90" s="160">
        <f>SUM(AC50:AC89)</f>
        <v>0</v>
      </c>
      <c r="AD90" s="160">
        <f>SUM(AD50:AD89)</f>
        <v>0</v>
      </c>
      <c r="AE90" s="160"/>
      <c r="AF90" s="161">
        <f>SUM(AF50:AF89)</f>
        <v>0</v>
      </c>
    </row>
    <row r="91" spans="2:32" ht="15.75" customHeight="1" x14ac:dyDescent="0.3">
      <c r="B91" s="116" t="s">
        <v>59</v>
      </c>
      <c r="C91" s="117"/>
      <c r="D91" s="118"/>
      <c r="E91" s="95"/>
      <c r="F91" s="106"/>
      <c r="G91" s="106"/>
      <c r="H91" s="106"/>
      <c r="I91" s="108"/>
      <c r="J91" s="150"/>
      <c r="K91" s="107"/>
      <c r="L91" s="107"/>
      <c r="M91" s="107"/>
      <c r="N91" s="108"/>
      <c r="O91" s="145">
        <f>SUM(E91:I91)</f>
        <v>0</v>
      </c>
      <c r="P91" s="95"/>
      <c r="Q91" s="106"/>
      <c r="R91" s="106"/>
      <c r="S91" s="106"/>
      <c r="T91" s="108"/>
      <c r="U91" s="150"/>
      <c r="V91" s="107"/>
      <c r="W91" s="107"/>
      <c r="X91" s="107"/>
      <c r="Y91" s="108"/>
      <c r="Z91" s="177">
        <f>SUM(P91:T91)</f>
        <v>0</v>
      </c>
      <c r="AA91" s="95">
        <f>E91+O91</f>
        <v>0</v>
      </c>
      <c r="AB91" s="96">
        <v>931</v>
      </c>
      <c r="AC91" s="96">
        <f t="shared" si="3"/>
        <v>0</v>
      </c>
      <c r="AD91" s="96">
        <f>SUM(E91:O91)</f>
        <v>0</v>
      </c>
      <c r="AE91" s="96">
        <v>3926</v>
      </c>
      <c r="AF91" s="97">
        <f t="shared" si="5"/>
        <v>0</v>
      </c>
    </row>
    <row r="92" spans="2:32" ht="15.75" customHeight="1" x14ac:dyDescent="0.3">
      <c r="B92" s="116"/>
      <c r="C92" s="117"/>
      <c r="D92" s="118"/>
      <c r="E92" s="95"/>
      <c r="F92" s="106"/>
      <c r="G92" s="106"/>
      <c r="H92" s="106"/>
      <c r="I92" s="108"/>
      <c r="J92" s="150"/>
      <c r="K92" s="107"/>
      <c r="L92" s="107"/>
      <c r="M92" s="107"/>
      <c r="N92" s="108"/>
      <c r="O92" s="145"/>
      <c r="P92" s="95"/>
      <c r="Q92" s="106"/>
      <c r="R92" s="106"/>
      <c r="S92" s="106"/>
      <c r="T92" s="108"/>
      <c r="U92" s="150"/>
      <c r="V92" s="107"/>
      <c r="W92" s="107"/>
      <c r="X92" s="107"/>
      <c r="Y92" s="108"/>
      <c r="Z92" s="177"/>
      <c r="AA92" s="95">
        <f t="shared" ref="AA92:AA112" si="14">E92+O92</f>
        <v>0</v>
      </c>
      <c r="AB92" s="96">
        <v>931</v>
      </c>
      <c r="AC92" s="96">
        <f t="shared" ref="AC92:AC100" si="15">AA92*AB92</f>
        <v>0</v>
      </c>
      <c r="AD92" s="96">
        <f t="shared" ref="AD92:AD100" si="16">SUM(E92:O92)</f>
        <v>0</v>
      </c>
      <c r="AE92" s="96">
        <v>3926</v>
      </c>
      <c r="AF92" s="97">
        <f t="shared" si="5"/>
        <v>0</v>
      </c>
    </row>
    <row r="93" spans="2:32" ht="15.75" customHeight="1" x14ac:dyDescent="0.3">
      <c r="B93" s="116"/>
      <c r="C93" s="117"/>
      <c r="D93" s="118"/>
      <c r="E93" s="95"/>
      <c r="F93" s="106"/>
      <c r="G93" s="106"/>
      <c r="H93" s="106"/>
      <c r="I93" s="108"/>
      <c r="J93" s="150"/>
      <c r="K93" s="107"/>
      <c r="L93" s="107"/>
      <c r="M93" s="107"/>
      <c r="N93" s="108"/>
      <c r="O93" s="145"/>
      <c r="P93" s="95"/>
      <c r="Q93" s="106"/>
      <c r="R93" s="106"/>
      <c r="S93" s="106"/>
      <c r="T93" s="108"/>
      <c r="U93" s="150"/>
      <c r="V93" s="107"/>
      <c r="W93" s="107"/>
      <c r="X93" s="107"/>
      <c r="Y93" s="108"/>
      <c r="Z93" s="177"/>
      <c r="AA93" s="95">
        <f t="shared" si="14"/>
        <v>0</v>
      </c>
      <c r="AB93" s="96">
        <v>931</v>
      </c>
      <c r="AC93" s="96">
        <f t="shared" si="15"/>
        <v>0</v>
      </c>
      <c r="AD93" s="96">
        <f t="shared" si="16"/>
        <v>0</v>
      </c>
      <c r="AE93" s="96">
        <v>3926</v>
      </c>
      <c r="AF93" s="97">
        <f t="shared" si="5"/>
        <v>0</v>
      </c>
    </row>
    <row r="94" spans="2:32" ht="15.75" customHeight="1" x14ac:dyDescent="0.3">
      <c r="B94" s="116"/>
      <c r="C94" s="117"/>
      <c r="D94" s="118"/>
      <c r="E94" s="95"/>
      <c r="F94" s="106"/>
      <c r="G94" s="106"/>
      <c r="H94" s="106"/>
      <c r="I94" s="108"/>
      <c r="J94" s="150"/>
      <c r="K94" s="107"/>
      <c r="L94" s="107"/>
      <c r="M94" s="107"/>
      <c r="N94" s="108"/>
      <c r="O94" s="145"/>
      <c r="P94" s="95"/>
      <c r="Q94" s="106"/>
      <c r="R94" s="106"/>
      <c r="S94" s="106"/>
      <c r="T94" s="108"/>
      <c r="U94" s="150"/>
      <c r="V94" s="107"/>
      <c r="W94" s="107"/>
      <c r="X94" s="107"/>
      <c r="Y94" s="108"/>
      <c r="Z94" s="177"/>
      <c r="AA94" s="95">
        <f t="shared" si="14"/>
        <v>0</v>
      </c>
      <c r="AB94" s="96">
        <v>931</v>
      </c>
      <c r="AC94" s="96">
        <f t="shared" si="15"/>
        <v>0</v>
      </c>
      <c r="AD94" s="96">
        <f t="shared" si="16"/>
        <v>0</v>
      </c>
      <c r="AE94" s="96">
        <v>3926</v>
      </c>
      <c r="AF94" s="97">
        <f t="shared" si="5"/>
        <v>0</v>
      </c>
    </row>
    <row r="95" spans="2:32" ht="15.75" customHeight="1" x14ac:dyDescent="0.3">
      <c r="B95" s="116"/>
      <c r="C95" s="117"/>
      <c r="D95" s="118"/>
      <c r="E95" s="95"/>
      <c r="F95" s="106"/>
      <c r="G95" s="106"/>
      <c r="H95" s="106"/>
      <c r="I95" s="108"/>
      <c r="J95" s="150"/>
      <c r="K95" s="107"/>
      <c r="L95" s="107"/>
      <c r="M95" s="107"/>
      <c r="N95" s="108"/>
      <c r="O95" s="145"/>
      <c r="P95" s="95"/>
      <c r="Q95" s="106"/>
      <c r="R95" s="106"/>
      <c r="S95" s="106"/>
      <c r="T95" s="108"/>
      <c r="U95" s="150"/>
      <c r="V95" s="107"/>
      <c r="W95" s="107"/>
      <c r="X95" s="107"/>
      <c r="Y95" s="108"/>
      <c r="Z95" s="177"/>
      <c r="AA95" s="95">
        <f t="shared" si="14"/>
        <v>0</v>
      </c>
      <c r="AB95" s="96">
        <v>931</v>
      </c>
      <c r="AC95" s="96">
        <f t="shared" si="15"/>
        <v>0</v>
      </c>
      <c r="AD95" s="96">
        <f t="shared" si="16"/>
        <v>0</v>
      </c>
      <c r="AE95" s="96">
        <v>3926</v>
      </c>
      <c r="AF95" s="97">
        <f t="shared" si="5"/>
        <v>0</v>
      </c>
    </row>
    <row r="96" spans="2:32" ht="15.75" customHeight="1" x14ac:dyDescent="0.3">
      <c r="B96" s="116"/>
      <c r="C96" s="117"/>
      <c r="D96" s="118"/>
      <c r="E96" s="95"/>
      <c r="F96" s="106"/>
      <c r="G96" s="106"/>
      <c r="H96" s="106"/>
      <c r="I96" s="108"/>
      <c r="J96" s="150"/>
      <c r="K96" s="107"/>
      <c r="L96" s="107"/>
      <c r="M96" s="107"/>
      <c r="N96" s="108"/>
      <c r="O96" s="145"/>
      <c r="P96" s="95"/>
      <c r="Q96" s="106"/>
      <c r="R96" s="106"/>
      <c r="S96" s="106"/>
      <c r="T96" s="108"/>
      <c r="U96" s="150"/>
      <c r="V96" s="107"/>
      <c r="W96" s="107"/>
      <c r="X96" s="107"/>
      <c r="Y96" s="108"/>
      <c r="Z96" s="177"/>
      <c r="AA96" s="95">
        <f t="shared" si="14"/>
        <v>0</v>
      </c>
      <c r="AB96" s="96">
        <v>931</v>
      </c>
      <c r="AC96" s="96">
        <f t="shared" si="15"/>
        <v>0</v>
      </c>
      <c r="AD96" s="96">
        <f t="shared" si="16"/>
        <v>0</v>
      </c>
      <c r="AE96" s="96">
        <v>3926</v>
      </c>
      <c r="AF96" s="97">
        <f t="shared" si="5"/>
        <v>0</v>
      </c>
    </row>
    <row r="97" spans="2:32" ht="15.75" customHeight="1" x14ac:dyDescent="0.3">
      <c r="B97" s="116"/>
      <c r="C97" s="117"/>
      <c r="D97" s="118"/>
      <c r="E97" s="95"/>
      <c r="F97" s="106"/>
      <c r="G97" s="106"/>
      <c r="H97" s="106"/>
      <c r="I97" s="108"/>
      <c r="J97" s="150"/>
      <c r="K97" s="107"/>
      <c r="L97" s="107"/>
      <c r="M97" s="107"/>
      <c r="N97" s="108"/>
      <c r="O97" s="145"/>
      <c r="P97" s="95"/>
      <c r="Q97" s="106"/>
      <c r="R97" s="106"/>
      <c r="S97" s="106"/>
      <c r="T97" s="108"/>
      <c r="U97" s="150"/>
      <c r="V97" s="107"/>
      <c r="W97" s="107"/>
      <c r="X97" s="107"/>
      <c r="Y97" s="108"/>
      <c r="Z97" s="177"/>
      <c r="AA97" s="95">
        <f t="shared" si="14"/>
        <v>0</v>
      </c>
      <c r="AB97" s="96">
        <v>931</v>
      </c>
      <c r="AC97" s="96">
        <f t="shared" si="15"/>
        <v>0</v>
      </c>
      <c r="AD97" s="96">
        <f t="shared" si="16"/>
        <v>0</v>
      </c>
      <c r="AE97" s="96">
        <v>3926</v>
      </c>
      <c r="AF97" s="97">
        <f t="shared" si="5"/>
        <v>0</v>
      </c>
    </row>
    <row r="98" spans="2:32" ht="15.75" customHeight="1" x14ac:dyDescent="0.3">
      <c r="B98" s="116"/>
      <c r="C98" s="117"/>
      <c r="D98" s="118"/>
      <c r="E98" s="95"/>
      <c r="F98" s="106"/>
      <c r="G98" s="106"/>
      <c r="H98" s="106"/>
      <c r="I98" s="108"/>
      <c r="J98" s="150"/>
      <c r="K98" s="107"/>
      <c r="L98" s="107"/>
      <c r="M98" s="107"/>
      <c r="N98" s="108"/>
      <c r="O98" s="145"/>
      <c r="P98" s="95"/>
      <c r="Q98" s="106"/>
      <c r="R98" s="106"/>
      <c r="S98" s="106"/>
      <c r="T98" s="108"/>
      <c r="U98" s="150"/>
      <c r="V98" s="107"/>
      <c r="W98" s="107"/>
      <c r="X98" s="107"/>
      <c r="Y98" s="108"/>
      <c r="Z98" s="177"/>
      <c r="AA98" s="95">
        <f t="shared" si="14"/>
        <v>0</v>
      </c>
      <c r="AB98" s="96">
        <v>931</v>
      </c>
      <c r="AC98" s="96">
        <f t="shared" si="15"/>
        <v>0</v>
      </c>
      <c r="AD98" s="96">
        <f t="shared" si="16"/>
        <v>0</v>
      </c>
      <c r="AE98" s="96">
        <v>3926</v>
      </c>
      <c r="AF98" s="97">
        <f t="shared" si="5"/>
        <v>0</v>
      </c>
    </row>
    <row r="99" spans="2:32" ht="15.75" customHeight="1" x14ac:dyDescent="0.3">
      <c r="B99" s="116"/>
      <c r="C99" s="117"/>
      <c r="D99" s="118"/>
      <c r="E99" s="95"/>
      <c r="F99" s="106"/>
      <c r="G99" s="106"/>
      <c r="H99" s="106"/>
      <c r="I99" s="108"/>
      <c r="J99" s="150"/>
      <c r="K99" s="107"/>
      <c r="L99" s="107"/>
      <c r="M99" s="107"/>
      <c r="N99" s="108"/>
      <c r="O99" s="145"/>
      <c r="P99" s="95"/>
      <c r="Q99" s="106"/>
      <c r="R99" s="106"/>
      <c r="S99" s="106"/>
      <c r="T99" s="108"/>
      <c r="U99" s="150"/>
      <c r="V99" s="107"/>
      <c r="W99" s="107"/>
      <c r="X99" s="107"/>
      <c r="Y99" s="108"/>
      <c r="Z99" s="177"/>
      <c r="AA99" s="95">
        <f t="shared" si="14"/>
        <v>0</v>
      </c>
      <c r="AB99" s="96">
        <v>931</v>
      </c>
      <c r="AC99" s="96">
        <f t="shared" si="15"/>
        <v>0</v>
      </c>
      <c r="AD99" s="96">
        <f t="shared" si="16"/>
        <v>0</v>
      </c>
      <c r="AE99" s="96">
        <v>3926</v>
      </c>
      <c r="AF99" s="97">
        <f t="shared" si="5"/>
        <v>0</v>
      </c>
    </row>
    <row r="100" spans="2:32" ht="15.75" customHeight="1" x14ac:dyDescent="0.3">
      <c r="B100" s="116"/>
      <c r="C100" s="130"/>
      <c r="D100" s="131"/>
      <c r="E100" s="132"/>
      <c r="F100" s="133"/>
      <c r="G100" s="133"/>
      <c r="H100" s="133"/>
      <c r="I100" s="134"/>
      <c r="J100" s="151"/>
      <c r="K100" s="135"/>
      <c r="L100" s="135"/>
      <c r="M100" s="135"/>
      <c r="N100" s="134"/>
      <c r="O100" s="146"/>
      <c r="P100" s="132"/>
      <c r="Q100" s="133"/>
      <c r="R100" s="133"/>
      <c r="S100" s="133"/>
      <c r="T100" s="134"/>
      <c r="U100" s="151"/>
      <c r="V100" s="135"/>
      <c r="W100" s="135"/>
      <c r="X100" s="135"/>
      <c r="Y100" s="134"/>
      <c r="Z100" s="178"/>
      <c r="AA100" s="95">
        <f t="shared" si="14"/>
        <v>0</v>
      </c>
      <c r="AB100" s="136">
        <v>931</v>
      </c>
      <c r="AC100" s="96">
        <f t="shared" si="15"/>
        <v>0</v>
      </c>
      <c r="AD100" s="96">
        <f t="shared" si="16"/>
        <v>0</v>
      </c>
      <c r="AE100" s="136">
        <v>3926</v>
      </c>
      <c r="AF100" s="97">
        <f t="shared" si="5"/>
        <v>0</v>
      </c>
    </row>
    <row r="101" spans="2:32" ht="15.75" customHeight="1" x14ac:dyDescent="0.3">
      <c r="B101" s="181" t="s">
        <v>84</v>
      </c>
      <c r="C101" s="182"/>
      <c r="D101" s="183"/>
      <c r="E101" s="155">
        <f>SUM(E91:E100)</f>
        <v>0</v>
      </c>
      <c r="F101" s="156">
        <f t="shared" ref="F101:AF101" si="17">SUM(F91:F100)</f>
        <v>0</v>
      </c>
      <c r="G101" s="156">
        <f t="shared" si="17"/>
        <v>0</v>
      </c>
      <c r="H101" s="156">
        <f t="shared" si="17"/>
        <v>0</v>
      </c>
      <c r="I101" s="157">
        <f t="shared" si="17"/>
        <v>0</v>
      </c>
      <c r="J101" s="158">
        <f t="shared" si="17"/>
        <v>0</v>
      </c>
      <c r="K101" s="159">
        <f t="shared" si="17"/>
        <v>0</v>
      </c>
      <c r="L101" s="159">
        <f t="shared" si="17"/>
        <v>0</v>
      </c>
      <c r="M101" s="159">
        <f t="shared" si="17"/>
        <v>0</v>
      </c>
      <c r="N101" s="157">
        <f t="shared" si="17"/>
        <v>0</v>
      </c>
      <c r="O101" s="162">
        <f t="shared" si="17"/>
        <v>0</v>
      </c>
      <c r="P101" s="155">
        <f t="shared" si="17"/>
        <v>0</v>
      </c>
      <c r="Q101" s="156">
        <f t="shared" si="17"/>
        <v>0</v>
      </c>
      <c r="R101" s="156">
        <f t="shared" si="17"/>
        <v>0</v>
      </c>
      <c r="S101" s="156">
        <f t="shared" si="17"/>
        <v>0</v>
      </c>
      <c r="T101" s="157">
        <f t="shared" si="17"/>
        <v>0</v>
      </c>
      <c r="U101" s="158">
        <f t="shared" si="17"/>
        <v>0</v>
      </c>
      <c r="V101" s="159">
        <f t="shared" si="17"/>
        <v>0</v>
      </c>
      <c r="W101" s="159">
        <f t="shared" si="17"/>
        <v>0</v>
      </c>
      <c r="X101" s="159">
        <f t="shared" si="17"/>
        <v>0</v>
      </c>
      <c r="Y101" s="157">
        <f t="shared" si="17"/>
        <v>0</v>
      </c>
      <c r="Z101" s="162">
        <f t="shared" si="17"/>
        <v>0</v>
      </c>
      <c r="AA101" s="155">
        <f t="shared" si="17"/>
        <v>0</v>
      </c>
      <c r="AB101" s="160"/>
      <c r="AC101" s="160">
        <f t="shared" si="17"/>
        <v>0</v>
      </c>
      <c r="AD101" s="160">
        <f t="shared" si="17"/>
        <v>0</v>
      </c>
      <c r="AE101" s="160"/>
      <c r="AF101" s="161">
        <f t="shared" si="17"/>
        <v>0</v>
      </c>
    </row>
    <row r="102" spans="2:32" ht="15.75" customHeight="1" x14ac:dyDescent="0.3">
      <c r="B102" s="119" t="s">
        <v>101</v>
      </c>
      <c r="C102" s="117"/>
      <c r="D102" s="118"/>
      <c r="E102" s="95"/>
      <c r="F102" s="106"/>
      <c r="G102" s="106"/>
      <c r="H102" s="106"/>
      <c r="I102" s="108"/>
      <c r="J102" s="150"/>
      <c r="K102" s="107"/>
      <c r="L102" s="107"/>
      <c r="M102" s="107"/>
      <c r="N102" s="108"/>
      <c r="O102" s="145"/>
      <c r="P102" s="95"/>
      <c r="Q102" s="106"/>
      <c r="R102" s="106"/>
      <c r="S102" s="106"/>
      <c r="T102" s="108"/>
      <c r="U102" s="150"/>
      <c r="V102" s="107"/>
      <c r="W102" s="107"/>
      <c r="X102" s="107"/>
      <c r="Y102" s="108"/>
      <c r="Z102" s="177"/>
      <c r="AA102" s="95">
        <f t="shared" si="14"/>
        <v>0</v>
      </c>
      <c r="AB102" s="96">
        <v>931</v>
      </c>
      <c r="AC102" s="96">
        <f t="shared" ref="AC102" si="18">AA102*AB102</f>
        <v>0</v>
      </c>
      <c r="AD102" s="96">
        <f t="shared" ref="AD102" si="19">SUM(E102:O102)</f>
        <v>0</v>
      </c>
      <c r="AE102" s="96">
        <v>4959</v>
      </c>
      <c r="AF102" s="97">
        <f t="shared" si="5"/>
        <v>0</v>
      </c>
    </row>
    <row r="103" spans="2:32" ht="15.75" customHeight="1" x14ac:dyDescent="0.3">
      <c r="B103" s="116" t="s">
        <v>102</v>
      </c>
      <c r="C103" s="117"/>
      <c r="D103" s="118"/>
      <c r="E103" s="95"/>
      <c r="F103" s="106"/>
      <c r="G103" s="106"/>
      <c r="H103" s="106"/>
      <c r="I103" s="108"/>
      <c r="J103" s="150"/>
      <c r="K103" s="107"/>
      <c r="L103" s="107"/>
      <c r="M103" s="107"/>
      <c r="N103" s="108"/>
      <c r="O103" s="145"/>
      <c r="P103" s="95"/>
      <c r="Q103" s="106"/>
      <c r="R103" s="106"/>
      <c r="S103" s="106"/>
      <c r="T103" s="108"/>
      <c r="U103" s="150"/>
      <c r="V103" s="107"/>
      <c r="W103" s="107"/>
      <c r="X103" s="107"/>
      <c r="Y103" s="108"/>
      <c r="Z103" s="177"/>
      <c r="AA103" s="95">
        <f t="shared" si="14"/>
        <v>0</v>
      </c>
      <c r="AB103" s="96">
        <v>931</v>
      </c>
      <c r="AC103" s="96">
        <f t="shared" ref="AC103:AC105" si="20">AA103*AB103</f>
        <v>0</v>
      </c>
      <c r="AD103" s="96">
        <f t="shared" ref="AD103:AD105" si="21">SUM(E103:O103)</f>
        <v>0</v>
      </c>
      <c r="AE103" s="96">
        <v>4959</v>
      </c>
      <c r="AF103" s="97">
        <f t="shared" si="5"/>
        <v>0</v>
      </c>
    </row>
    <row r="104" spans="2:32" ht="15.75" customHeight="1" x14ac:dyDescent="0.3">
      <c r="B104" s="116"/>
      <c r="C104" s="117"/>
      <c r="D104" s="118"/>
      <c r="E104" s="95"/>
      <c r="F104" s="106"/>
      <c r="G104" s="106"/>
      <c r="H104" s="106"/>
      <c r="I104" s="108"/>
      <c r="J104" s="150"/>
      <c r="K104" s="107"/>
      <c r="L104" s="107"/>
      <c r="M104" s="107"/>
      <c r="N104" s="108"/>
      <c r="O104" s="145"/>
      <c r="P104" s="95"/>
      <c r="Q104" s="106"/>
      <c r="R104" s="106"/>
      <c r="S104" s="106"/>
      <c r="T104" s="108"/>
      <c r="U104" s="150"/>
      <c r="V104" s="107"/>
      <c r="W104" s="107"/>
      <c r="X104" s="107"/>
      <c r="Y104" s="108"/>
      <c r="Z104" s="177"/>
      <c r="AA104" s="95">
        <f t="shared" si="14"/>
        <v>0</v>
      </c>
      <c r="AB104" s="96">
        <v>931</v>
      </c>
      <c r="AC104" s="96">
        <f t="shared" si="20"/>
        <v>0</v>
      </c>
      <c r="AD104" s="96">
        <f t="shared" si="21"/>
        <v>0</v>
      </c>
      <c r="AE104" s="96">
        <v>4959</v>
      </c>
      <c r="AF104" s="97">
        <f t="shared" si="5"/>
        <v>0</v>
      </c>
    </row>
    <row r="105" spans="2:32" ht="15.75" customHeight="1" x14ac:dyDescent="0.3">
      <c r="B105" s="116"/>
      <c r="C105" s="120"/>
      <c r="D105" s="121"/>
      <c r="E105" s="122"/>
      <c r="F105" s="123"/>
      <c r="G105" s="123"/>
      <c r="H105" s="123"/>
      <c r="I105" s="124"/>
      <c r="J105" s="87"/>
      <c r="K105" s="125"/>
      <c r="L105" s="125"/>
      <c r="M105" s="125"/>
      <c r="N105" s="124"/>
      <c r="O105" s="147"/>
      <c r="P105" s="122"/>
      <c r="Q105" s="123"/>
      <c r="R105" s="123"/>
      <c r="S105" s="123"/>
      <c r="T105" s="124"/>
      <c r="U105" s="87"/>
      <c r="V105" s="125"/>
      <c r="W105" s="125"/>
      <c r="X105" s="125"/>
      <c r="Y105" s="124"/>
      <c r="Z105" s="179"/>
      <c r="AA105" s="95">
        <f t="shared" si="14"/>
        <v>0</v>
      </c>
      <c r="AB105" s="126">
        <v>931</v>
      </c>
      <c r="AC105" s="96">
        <f t="shared" si="20"/>
        <v>0</v>
      </c>
      <c r="AD105" s="96">
        <f t="shared" si="21"/>
        <v>0</v>
      </c>
      <c r="AE105" s="126">
        <v>4959</v>
      </c>
      <c r="AF105" s="97">
        <f t="shared" si="5"/>
        <v>0</v>
      </c>
    </row>
    <row r="106" spans="2:32" ht="15.75" customHeight="1" x14ac:dyDescent="0.3">
      <c r="B106" s="181" t="s">
        <v>84</v>
      </c>
      <c r="C106" s="182"/>
      <c r="D106" s="183"/>
      <c r="E106" s="155">
        <f>SUM(E102:E105)</f>
        <v>0</v>
      </c>
      <c r="F106" s="156">
        <f t="shared" ref="F106:AF106" si="22">SUM(F102:F105)</f>
        <v>0</v>
      </c>
      <c r="G106" s="156">
        <f t="shared" si="22"/>
        <v>0</v>
      </c>
      <c r="H106" s="156">
        <f t="shared" si="22"/>
        <v>0</v>
      </c>
      <c r="I106" s="157">
        <f t="shared" si="22"/>
        <v>0</v>
      </c>
      <c r="J106" s="158">
        <f t="shared" si="22"/>
        <v>0</v>
      </c>
      <c r="K106" s="159">
        <f t="shared" si="22"/>
        <v>0</v>
      </c>
      <c r="L106" s="159">
        <f t="shared" si="22"/>
        <v>0</v>
      </c>
      <c r="M106" s="159">
        <f t="shared" si="22"/>
        <v>0</v>
      </c>
      <c r="N106" s="157">
        <f t="shared" si="22"/>
        <v>0</v>
      </c>
      <c r="O106" s="162">
        <f t="shared" si="22"/>
        <v>0</v>
      </c>
      <c r="P106" s="155">
        <f t="shared" si="22"/>
        <v>0</v>
      </c>
      <c r="Q106" s="156">
        <f t="shared" si="22"/>
        <v>0</v>
      </c>
      <c r="R106" s="156">
        <f t="shared" si="22"/>
        <v>0</v>
      </c>
      <c r="S106" s="156">
        <f t="shared" si="22"/>
        <v>0</v>
      </c>
      <c r="T106" s="157">
        <f t="shared" si="22"/>
        <v>0</v>
      </c>
      <c r="U106" s="158">
        <f t="shared" si="22"/>
        <v>0</v>
      </c>
      <c r="V106" s="159">
        <f t="shared" si="22"/>
        <v>0</v>
      </c>
      <c r="W106" s="159">
        <f t="shared" si="22"/>
        <v>0</v>
      </c>
      <c r="X106" s="159">
        <f t="shared" si="22"/>
        <v>0</v>
      </c>
      <c r="Y106" s="157">
        <f t="shared" si="22"/>
        <v>0</v>
      </c>
      <c r="Z106" s="162">
        <f t="shared" si="22"/>
        <v>0</v>
      </c>
      <c r="AA106" s="155">
        <f t="shared" si="22"/>
        <v>0</v>
      </c>
      <c r="AB106" s="160"/>
      <c r="AC106" s="160">
        <f t="shared" si="22"/>
        <v>0</v>
      </c>
      <c r="AD106" s="160">
        <f t="shared" si="22"/>
        <v>0</v>
      </c>
      <c r="AE106" s="160"/>
      <c r="AF106" s="161">
        <f t="shared" si="22"/>
        <v>0</v>
      </c>
    </row>
    <row r="107" spans="2:32" ht="15.75" customHeight="1" x14ac:dyDescent="0.3">
      <c r="B107" s="119" t="s">
        <v>82</v>
      </c>
      <c r="C107" s="117"/>
      <c r="D107" s="118"/>
      <c r="E107" s="95"/>
      <c r="F107" s="106"/>
      <c r="G107" s="106"/>
      <c r="H107" s="106"/>
      <c r="I107" s="108"/>
      <c r="J107" s="150"/>
      <c r="K107" s="107"/>
      <c r="L107" s="107"/>
      <c r="M107" s="107"/>
      <c r="N107" s="108"/>
      <c r="O107" s="145"/>
      <c r="P107" s="95"/>
      <c r="Q107" s="106"/>
      <c r="R107" s="106"/>
      <c r="S107" s="106"/>
      <c r="T107" s="108"/>
      <c r="U107" s="150"/>
      <c r="V107" s="107"/>
      <c r="W107" s="107"/>
      <c r="X107" s="107"/>
      <c r="Y107" s="108"/>
      <c r="Z107" s="177"/>
      <c r="AA107" s="95">
        <f t="shared" si="14"/>
        <v>0</v>
      </c>
      <c r="AB107" s="96">
        <v>931</v>
      </c>
      <c r="AC107" s="96">
        <f t="shared" ref="AC107" si="23">AA107*AB107</f>
        <v>0</v>
      </c>
      <c r="AD107" s="96">
        <f t="shared" ref="AD107" si="24">SUM(E107:O107)</f>
        <v>0</v>
      </c>
      <c r="AE107" s="96">
        <v>4472</v>
      </c>
      <c r="AF107" s="97">
        <f t="shared" si="5"/>
        <v>0</v>
      </c>
    </row>
    <row r="108" spans="2:32" ht="15.75" customHeight="1" x14ac:dyDescent="0.3">
      <c r="B108" s="116" t="s">
        <v>103</v>
      </c>
      <c r="C108" s="117"/>
      <c r="D108" s="118"/>
      <c r="E108" s="95"/>
      <c r="F108" s="106"/>
      <c r="G108" s="106"/>
      <c r="H108" s="106"/>
      <c r="I108" s="108"/>
      <c r="J108" s="150"/>
      <c r="K108" s="107"/>
      <c r="L108" s="107"/>
      <c r="M108" s="107"/>
      <c r="N108" s="108"/>
      <c r="O108" s="145"/>
      <c r="P108" s="95"/>
      <c r="Q108" s="106"/>
      <c r="R108" s="106"/>
      <c r="S108" s="106"/>
      <c r="T108" s="108"/>
      <c r="U108" s="150"/>
      <c r="V108" s="107"/>
      <c r="W108" s="107"/>
      <c r="X108" s="107"/>
      <c r="Y108" s="108"/>
      <c r="Z108" s="177"/>
      <c r="AA108" s="95">
        <f t="shared" si="14"/>
        <v>0</v>
      </c>
      <c r="AB108" s="96">
        <v>931</v>
      </c>
      <c r="AC108" s="96">
        <f t="shared" ref="AC108:AC112" si="25">AA108*AB108</f>
        <v>0</v>
      </c>
      <c r="AD108" s="96">
        <f t="shared" ref="AD108:AD112" si="26">SUM(E108:O108)</f>
        <v>0</v>
      </c>
      <c r="AE108" s="96">
        <v>4472</v>
      </c>
      <c r="AF108" s="97">
        <f t="shared" si="5"/>
        <v>0</v>
      </c>
    </row>
    <row r="109" spans="2:32" ht="15.75" customHeight="1" x14ac:dyDescent="0.3">
      <c r="B109" s="116" t="s">
        <v>104</v>
      </c>
      <c r="C109" s="117"/>
      <c r="D109" s="118"/>
      <c r="E109" s="95"/>
      <c r="F109" s="106"/>
      <c r="G109" s="106"/>
      <c r="H109" s="106"/>
      <c r="I109" s="108"/>
      <c r="J109" s="150"/>
      <c r="K109" s="107"/>
      <c r="L109" s="107"/>
      <c r="M109" s="107"/>
      <c r="N109" s="108"/>
      <c r="O109" s="145"/>
      <c r="P109" s="95"/>
      <c r="Q109" s="106"/>
      <c r="R109" s="106"/>
      <c r="S109" s="106"/>
      <c r="T109" s="108"/>
      <c r="U109" s="150"/>
      <c r="V109" s="107"/>
      <c r="W109" s="107"/>
      <c r="X109" s="107"/>
      <c r="Y109" s="108"/>
      <c r="Z109" s="177"/>
      <c r="AA109" s="95">
        <f t="shared" si="14"/>
        <v>0</v>
      </c>
      <c r="AB109" s="96">
        <v>931</v>
      </c>
      <c r="AC109" s="96">
        <f t="shared" si="25"/>
        <v>0</v>
      </c>
      <c r="AD109" s="96">
        <f t="shared" si="26"/>
        <v>0</v>
      </c>
      <c r="AE109" s="96">
        <v>4472</v>
      </c>
      <c r="AF109" s="97">
        <f t="shared" si="5"/>
        <v>0</v>
      </c>
    </row>
    <row r="110" spans="2:32" ht="15.75" customHeight="1" x14ac:dyDescent="0.3">
      <c r="B110" s="116"/>
      <c r="C110" s="79"/>
      <c r="D110" s="82"/>
      <c r="E110" s="95"/>
      <c r="F110" s="106"/>
      <c r="G110" s="106"/>
      <c r="H110" s="106"/>
      <c r="I110" s="108"/>
      <c r="J110" s="150"/>
      <c r="K110" s="107"/>
      <c r="L110" s="107"/>
      <c r="M110" s="107"/>
      <c r="N110" s="108"/>
      <c r="O110" s="145"/>
      <c r="P110" s="95"/>
      <c r="Q110" s="106"/>
      <c r="R110" s="106"/>
      <c r="S110" s="106"/>
      <c r="T110" s="108"/>
      <c r="U110" s="150"/>
      <c r="V110" s="107"/>
      <c r="W110" s="107"/>
      <c r="X110" s="107"/>
      <c r="Y110" s="108"/>
      <c r="Z110" s="177"/>
      <c r="AA110" s="95">
        <f t="shared" ref="AA110:AA111" si="27">E110+O110</f>
        <v>0</v>
      </c>
      <c r="AB110" s="96">
        <v>931</v>
      </c>
      <c r="AC110" s="96">
        <f t="shared" ref="AC110:AC111" si="28">AA110*AB110</f>
        <v>0</v>
      </c>
      <c r="AD110" s="96">
        <f t="shared" ref="AD110:AD111" si="29">SUM(E110:O110)</f>
        <v>0</v>
      </c>
      <c r="AE110" s="96">
        <v>4472</v>
      </c>
      <c r="AF110" s="97">
        <f t="shared" ref="AF110:AF111" si="30">AD110*AE110</f>
        <v>0</v>
      </c>
    </row>
    <row r="111" spans="2:32" ht="15.75" customHeight="1" x14ac:dyDescent="0.3">
      <c r="B111" s="116"/>
      <c r="C111" s="117"/>
      <c r="D111" s="118"/>
      <c r="E111" s="95"/>
      <c r="F111" s="106"/>
      <c r="G111" s="106"/>
      <c r="H111" s="106"/>
      <c r="I111" s="108"/>
      <c r="J111" s="150"/>
      <c r="K111" s="107"/>
      <c r="L111" s="107"/>
      <c r="M111" s="107"/>
      <c r="N111" s="108"/>
      <c r="O111" s="145"/>
      <c r="P111" s="95"/>
      <c r="Q111" s="106"/>
      <c r="R111" s="106"/>
      <c r="S111" s="106"/>
      <c r="T111" s="108"/>
      <c r="U111" s="150"/>
      <c r="V111" s="107"/>
      <c r="W111" s="107"/>
      <c r="X111" s="107"/>
      <c r="Y111" s="108"/>
      <c r="Z111" s="177"/>
      <c r="AA111" s="95">
        <f t="shared" si="27"/>
        <v>0</v>
      </c>
      <c r="AB111" s="96">
        <v>931</v>
      </c>
      <c r="AC111" s="96">
        <f t="shared" si="28"/>
        <v>0</v>
      </c>
      <c r="AD111" s="96">
        <f t="shared" si="29"/>
        <v>0</v>
      </c>
      <c r="AE111" s="96">
        <v>4472</v>
      </c>
      <c r="AF111" s="97">
        <f t="shared" si="30"/>
        <v>0</v>
      </c>
    </row>
    <row r="112" spans="2:32" ht="15.75" customHeight="1" x14ac:dyDescent="0.3">
      <c r="B112" s="116"/>
      <c r="C112" s="79"/>
      <c r="D112" s="82"/>
      <c r="E112" s="89"/>
      <c r="F112" s="90"/>
      <c r="G112" s="90"/>
      <c r="H112" s="90"/>
      <c r="I112" s="91"/>
      <c r="J112" s="150"/>
      <c r="K112" s="107"/>
      <c r="L112" s="107"/>
      <c r="M112" s="107"/>
      <c r="N112" s="108"/>
      <c r="O112" s="145">
        <f>SUM(E112:I112)</f>
        <v>0</v>
      </c>
      <c r="P112" s="89"/>
      <c r="Q112" s="90"/>
      <c r="R112" s="90"/>
      <c r="S112" s="90"/>
      <c r="T112" s="91"/>
      <c r="U112" s="150"/>
      <c r="V112" s="107"/>
      <c r="W112" s="107"/>
      <c r="X112" s="107"/>
      <c r="Y112" s="108"/>
      <c r="Z112" s="177">
        <f>SUM(P112:T112)</f>
        <v>0</v>
      </c>
      <c r="AA112" s="95">
        <f t="shared" si="14"/>
        <v>0</v>
      </c>
      <c r="AB112" s="92">
        <v>931</v>
      </c>
      <c r="AC112" s="96">
        <f t="shared" si="25"/>
        <v>0</v>
      </c>
      <c r="AD112" s="96">
        <f t="shared" si="26"/>
        <v>0</v>
      </c>
      <c r="AE112" s="92">
        <v>4472</v>
      </c>
      <c r="AF112" s="97">
        <f t="shared" si="5"/>
        <v>0</v>
      </c>
    </row>
    <row r="113" spans="2:32" ht="15.75" customHeight="1" x14ac:dyDescent="0.3">
      <c r="B113" s="181" t="s">
        <v>84</v>
      </c>
      <c r="C113" s="182"/>
      <c r="D113" s="183"/>
      <c r="E113" s="155">
        <f>SUM(E107:E112)</f>
        <v>0</v>
      </c>
      <c r="F113" s="156">
        <f t="shared" ref="F113" si="31">SUM(F107:F112)</f>
        <v>0</v>
      </c>
      <c r="G113" s="156">
        <f t="shared" ref="G113" si="32">SUM(G107:G112)</f>
        <v>0</v>
      </c>
      <c r="H113" s="156">
        <f t="shared" ref="H113" si="33">SUM(H107:H112)</f>
        <v>0</v>
      </c>
      <c r="I113" s="157">
        <f t="shared" ref="I113" si="34">SUM(I107:I112)</f>
        <v>0</v>
      </c>
      <c r="J113" s="158">
        <f t="shared" ref="J113" si="35">SUM(J107:J112)</f>
        <v>0</v>
      </c>
      <c r="K113" s="159">
        <f t="shared" ref="K113" si="36">SUM(K107:K112)</f>
        <v>0</v>
      </c>
      <c r="L113" s="159">
        <f t="shared" ref="L113" si="37">SUM(L107:L112)</f>
        <v>0</v>
      </c>
      <c r="M113" s="159">
        <f t="shared" ref="M113" si="38">SUM(M107:M112)</f>
        <v>0</v>
      </c>
      <c r="N113" s="157">
        <f t="shared" ref="N113" si="39">SUM(N107:N112)</f>
        <v>0</v>
      </c>
      <c r="O113" s="162">
        <f t="shared" ref="O113" si="40">SUM(O107:O112)</f>
        <v>0</v>
      </c>
      <c r="P113" s="155">
        <f t="shared" ref="P113" si="41">SUM(P107:P112)</f>
        <v>0</v>
      </c>
      <c r="Q113" s="156">
        <f t="shared" ref="Q113" si="42">SUM(Q107:Q112)</f>
        <v>0</v>
      </c>
      <c r="R113" s="156">
        <f t="shared" ref="R113" si="43">SUM(R107:R112)</f>
        <v>0</v>
      </c>
      <c r="S113" s="156">
        <f t="shared" ref="S113" si="44">SUM(S107:S112)</f>
        <v>0</v>
      </c>
      <c r="T113" s="157">
        <f t="shared" ref="T113" si="45">SUM(T107:T112)</f>
        <v>0</v>
      </c>
      <c r="U113" s="158">
        <f t="shared" ref="U113" si="46">SUM(U107:U112)</f>
        <v>0</v>
      </c>
      <c r="V113" s="159">
        <f t="shared" ref="V113" si="47">SUM(V107:V112)</f>
        <v>0</v>
      </c>
      <c r="W113" s="159">
        <f t="shared" ref="W113" si="48">SUM(W107:W112)</f>
        <v>0</v>
      </c>
      <c r="X113" s="159">
        <f t="shared" ref="X113" si="49">SUM(X107:X112)</f>
        <v>0</v>
      </c>
      <c r="Y113" s="157">
        <f t="shared" ref="Y113" si="50">SUM(Y107:Y112)</f>
        <v>0</v>
      </c>
      <c r="Z113" s="162">
        <f t="shared" ref="Z113" si="51">SUM(Z107:Z112)</f>
        <v>0</v>
      </c>
      <c r="AA113" s="155">
        <f t="shared" ref="AA113" si="52">SUM(AA107:AA112)</f>
        <v>0</v>
      </c>
      <c r="AB113" s="160"/>
      <c r="AC113" s="160">
        <f t="shared" ref="AC113" si="53">SUM(AC107:AC112)</f>
        <v>0</v>
      </c>
      <c r="AD113" s="160">
        <f t="shared" ref="AD113" si="54">SUM(AD107:AD112)</f>
        <v>0</v>
      </c>
      <c r="AE113" s="160"/>
      <c r="AF113" s="161">
        <f t="shared" ref="AF113" si="55">SUM(AF107:AF112)</f>
        <v>0</v>
      </c>
    </row>
    <row r="114" spans="2:32" ht="15.75" customHeight="1" x14ac:dyDescent="0.3">
      <c r="B114" s="119" t="s">
        <v>83</v>
      </c>
      <c r="C114" s="117"/>
      <c r="D114" s="118"/>
      <c r="E114" s="95"/>
      <c r="F114" s="106"/>
      <c r="G114" s="106"/>
      <c r="H114" s="106"/>
      <c r="I114" s="108"/>
      <c r="J114" s="150"/>
      <c r="K114" s="107"/>
      <c r="L114" s="107"/>
      <c r="M114" s="107"/>
      <c r="N114" s="108"/>
      <c r="O114" s="145">
        <f>SUM(E114:I114)</f>
        <v>0</v>
      </c>
      <c r="P114" s="95"/>
      <c r="Q114" s="106"/>
      <c r="R114" s="106"/>
      <c r="S114" s="106"/>
      <c r="T114" s="108"/>
      <c r="U114" s="150"/>
      <c r="V114" s="107"/>
      <c r="W114" s="107"/>
      <c r="X114" s="107"/>
      <c r="Y114" s="108"/>
      <c r="Z114" s="177">
        <f>SUM(P114:T114)</f>
        <v>0</v>
      </c>
      <c r="AA114" s="95">
        <f>E114+O114</f>
        <v>0</v>
      </c>
      <c r="AB114" s="96">
        <v>931</v>
      </c>
      <c r="AC114" s="96">
        <f t="shared" si="3"/>
        <v>0</v>
      </c>
      <c r="AD114" s="96">
        <f>SUM(E114:O114)</f>
        <v>0</v>
      </c>
      <c r="AE114" s="96">
        <v>4472</v>
      </c>
      <c r="AF114" s="97">
        <f t="shared" si="5"/>
        <v>0</v>
      </c>
    </row>
    <row r="115" spans="2:32" ht="15.75" customHeight="1" x14ac:dyDescent="0.3">
      <c r="B115" s="116"/>
      <c r="C115" s="130"/>
      <c r="D115" s="131"/>
      <c r="E115" s="132"/>
      <c r="F115" s="133"/>
      <c r="G115" s="133"/>
      <c r="H115" s="133"/>
      <c r="I115" s="134"/>
      <c r="J115" s="87"/>
      <c r="K115" s="125"/>
      <c r="L115" s="125"/>
      <c r="M115" s="125"/>
      <c r="N115" s="124"/>
      <c r="O115" s="147">
        <f>SUM(E115:I115)</f>
        <v>0</v>
      </c>
      <c r="P115" s="132"/>
      <c r="Q115" s="133"/>
      <c r="R115" s="133"/>
      <c r="S115" s="133"/>
      <c r="T115" s="134"/>
      <c r="U115" s="87"/>
      <c r="V115" s="125"/>
      <c r="W115" s="125"/>
      <c r="X115" s="125"/>
      <c r="Y115" s="124"/>
      <c r="Z115" s="179">
        <f>SUM(P115:T115)</f>
        <v>0</v>
      </c>
      <c r="AA115" s="132">
        <f>E115+O115</f>
        <v>0</v>
      </c>
      <c r="AB115" s="136">
        <v>931</v>
      </c>
      <c r="AC115" s="136">
        <f t="shared" si="3"/>
        <v>0</v>
      </c>
      <c r="AD115" s="126">
        <f>SUM(E115:O115)</f>
        <v>0</v>
      </c>
      <c r="AE115" s="136">
        <v>4472</v>
      </c>
      <c r="AF115" s="137">
        <f t="shared" si="5"/>
        <v>0</v>
      </c>
    </row>
    <row r="116" spans="2:32" ht="15.75" customHeight="1" x14ac:dyDescent="0.3">
      <c r="B116" s="181" t="s">
        <v>84</v>
      </c>
      <c r="C116" s="182"/>
      <c r="D116" s="183"/>
      <c r="E116" s="155">
        <f>SUM(E114:E115)</f>
        <v>0</v>
      </c>
      <c r="F116" s="156">
        <f t="shared" ref="F116:AF116" si="56">SUM(F114:F115)</f>
        <v>0</v>
      </c>
      <c r="G116" s="156">
        <f t="shared" si="56"/>
        <v>0</v>
      </c>
      <c r="H116" s="156">
        <f t="shared" si="56"/>
        <v>0</v>
      </c>
      <c r="I116" s="157">
        <f t="shared" si="56"/>
        <v>0</v>
      </c>
      <c r="J116" s="158">
        <f t="shared" si="56"/>
        <v>0</v>
      </c>
      <c r="K116" s="159">
        <f t="shared" si="56"/>
        <v>0</v>
      </c>
      <c r="L116" s="159">
        <f t="shared" si="56"/>
        <v>0</v>
      </c>
      <c r="M116" s="159">
        <f t="shared" si="56"/>
        <v>0</v>
      </c>
      <c r="N116" s="157">
        <f t="shared" si="56"/>
        <v>0</v>
      </c>
      <c r="O116" s="162">
        <f t="shared" si="56"/>
        <v>0</v>
      </c>
      <c r="P116" s="155">
        <f t="shared" si="56"/>
        <v>0</v>
      </c>
      <c r="Q116" s="156">
        <f t="shared" si="56"/>
        <v>0</v>
      </c>
      <c r="R116" s="156">
        <f t="shared" si="56"/>
        <v>0</v>
      </c>
      <c r="S116" s="156">
        <f t="shared" si="56"/>
        <v>0</v>
      </c>
      <c r="T116" s="157">
        <f t="shared" si="56"/>
        <v>0</v>
      </c>
      <c r="U116" s="158">
        <f t="shared" si="56"/>
        <v>0</v>
      </c>
      <c r="V116" s="159">
        <f t="shared" si="56"/>
        <v>0</v>
      </c>
      <c r="W116" s="159">
        <f t="shared" si="56"/>
        <v>0</v>
      </c>
      <c r="X116" s="159">
        <f t="shared" si="56"/>
        <v>0</v>
      </c>
      <c r="Y116" s="157">
        <f t="shared" si="56"/>
        <v>0</v>
      </c>
      <c r="Z116" s="162">
        <f t="shared" si="56"/>
        <v>0</v>
      </c>
      <c r="AA116" s="155">
        <f t="shared" si="56"/>
        <v>0</v>
      </c>
      <c r="AB116" s="160"/>
      <c r="AC116" s="160">
        <f t="shared" si="56"/>
        <v>0</v>
      </c>
      <c r="AD116" s="160">
        <f t="shared" si="56"/>
        <v>0</v>
      </c>
      <c r="AE116" s="160"/>
      <c r="AF116" s="161">
        <f t="shared" si="56"/>
        <v>0</v>
      </c>
    </row>
    <row r="117" spans="2:32" ht="15.75" customHeight="1" x14ac:dyDescent="0.3">
      <c r="B117" s="1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F117" s="3"/>
    </row>
    <row r="118" spans="2:32" ht="15.75" customHeight="1" thickBot="1" x14ac:dyDescent="0.35">
      <c r="B118" s="1"/>
      <c r="C118" s="1" t="s">
        <v>3</v>
      </c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128"/>
      <c r="AB118" s="170" t="s">
        <v>93</v>
      </c>
      <c r="AC118" s="170" t="s">
        <v>94</v>
      </c>
      <c r="AD118" s="171" t="s">
        <v>70</v>
      </c>
    </row>
    <row r="119" spans="2:32" ht="15.75" customHeight="1" x14ac:dyDescent="0.3">
      <c r="B119" s="1"/>
      <c r="C119" s="2" t="s">
        <v>98</v>
      </c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109" t="s">
        <v>97</v>
      </c>
      <c r="AB119" s="106">
        <v>233681</v>
      </c>
      <c r="AC119" s="106">
        <f>AC90+AC49</f>
        <v>0</v>
      </c>
      <c r="AD119" s="169">
        <f>AB119-AC119</f>
        <v>233681</v>
      </c>
      <c r="AE119" s="164" t="str">
        <f t="shared" ref="AE119" si="57">IF(ABS(AD119)&lt;=(AB119*3%),"ok","추가사유")</f>
        <v>추가사유</v>
      </c>
    </row>
    <row r="120" spans="2:32" ht="15.75" customHeight="1" x14ac:dyDescent="0.3">
      <c r="B120" s="1"/>
      <c r="C120" s="2" t="s">
        <v>71</v>
      </c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110" t="s">
        <v>89</v>
      </c>
      <c r="AB120" s="92">
        <v>60515</v>
      </c>
      <c r="AC120" s="92">
        <f>AC101</f>
        <v>0</v>
      </c>
      <c r="AD120" s="167">
        <f>AB120-AC120</f>
        <v>60515</v>
      </c>
      <c r="AE120" s="165" t="str">
        <f>IF(ABS(AD120)&lt;=(AB120*3%),"ok","추가사유")</f>
        <v>추가사유</v>
      </c>
    </row>
    <row r="121" spans="2:32" ht="15.75" customHeight="1" x14ac:dyDescent="0.3">
      <c r="B121" s="1"/>
      <c r="C121" s="1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U121" s="2"/>
      <c r="V121" s="2"/>
      <c r="W121" s="2"/>
      <c r="X121" s="2"/>
      <c r="Y121" s="2"/>
      <c r="Z121" s="85"/>
      <c r="AA121" s="110" t="s">
        <v>90</v>
      </c>
      <c r="AB121" s="92">
        <v>20482</v>
      </c>
      <c r="AC121" s="92">
        <f>AC106</f>
        <v>0</v>
      </c>
      <c r="AD121" s="167">
        <f t="shared" ref="AD121:AD123" si="58">AB121-AC121</f>
        <v>20482</v>
      </c>
      <c r="AE121" s="165" t="str">
        <f>IF(ABS(AD121)&lt;=(AB121*3%),"ok","추가사유")</f>
        <v>추가사유</v>
      </c>
    </row>
    <row r="122" spans="2:32" ht="15.75" customHeight="1" x14ac:dyDescent="0.3">
      <c r="B122" s="1"/>
      <c r="C122" s="1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U122" s="2"/>
      <c r="V122" s="2"/>
      <c r="W122" s="2"/>
      <c r="X122" s="2"/>
      <c r="Y122" s="2"/>
      <c r="Z122" s="85"/>
      <c r="AA122" s="110" t="s">
        <v>91</v>
      </c>
      <c r="AB122" s="92">
        <v>12103</v>
      </c>
      <c r="AC122" s="92">
        <f>AC113</f>
        <v>0</v>
      </c>
      <c r="AD122" s="172">
        <f t="shared" si="58"/>
        <v>12103</v>
      </c>
      <c r="AE122" s="165" t="str">
        <f t="shared" ref="AE122:AE123" si="59">IF(ABS(AD122)&lt;=(AB122*3%),"ok","추가사유")</f>
        <v>추가사유</v>
      </c>
    </row>
    <row r="123" spans="2:32" ht="15.75" customHeight="1" thickBot="1" x14ac:dyDescent="0.35">
      <c r="F123" s="105"/>
      <c r="U123" s="2"/>
      <c r="V123" s="2"/>
      <c r="W123" s="2"/>
      <c r="X123" s="2"/>
      <c r="Y123" s="2"/>
      <c r="AA123" s="111" t="s">
        <v>92</v>
      </c>
      <c r="AB123" s="94">
        <v>21413</v>
      </c>
      <c r="AC123" s="94">
        <f>AC116</f>
        <v>0</v>
      </c>
      <c r="AD123" s="173">
        <f t="shared" si="58"/>
        <v>21413</v>
      </c>
      <c r="AE123" s="166" t="str">
        <f t="shared" si="59"/>
        <v>추가사유</v>
      </c>
    </row>
    <row r="124" spans="2:32" ht="15.75" customHeight="1" x14ac:dyDescent="0.3">
      <c r="F124" s="105"/>
      <c r="G124" s="2"/>
      <c r="AF124" s="2"/>
    </row>
    <row r="125" spans="2:32" ht="15.75" customHeight="1" thickBot="1" x14ac:dyDescent="0.35">
      <c r="F125" s="105"/>
      <c r="G125" s="2"/>
      <c r="AA125" s="128"/>
      <c r="AB125" s="127" t="s">
        <v>95</v>
      </c>
      <c r="AC125" s="127" t="s">
        <v>96</v>
      </c>
      <c r="AD125" s="129" t="s">
        <v>70</v>
      </c>
      <c r="AE125" s="3"/>
      <c r="AF125" s="2"/>
    </row>
    <row r="126" spans="2:32" ht="15.75" customHeight="1" x14ac:dyDescent="0.3">
      <c r="C126" s="104"/>
      <c r="D126" s="168"/>
      <c r="E126" s="168"/>
      <c r="F126" s="105"/>
      <c r="G126" s="2"/>
      <c r="AA126" s="109" t="s">
        <v>97</v>
      </c>
      <c r="AB126" s="106">
        <v>4576036</v>
      </c>
      <c r="AC126" s="106">
        <f>AF90+AF49</f>
        <v>0</v>
      </c>
      <c r="AD126" s="169">
        <f>AB126-AC126</f>
        <v>4576036</v>
      </c>
      <c r="AE126" s="164" t="str">
        <f>IF(ABS(AD126)&lt;=(AB126*3%),"ok","추가사유")</f>
        <v>추가사유</v>
      </c>
      <c r="AF126" s="2"/>
    </row>
    <row r="127" spans="2:32" ht="15.75" customHeight="1" x14ac:dyDescent="0.3">
      <c r="AA127" s="110" t="s">
        <v>89</v>
      </c>
      <c r="AB127" s="92">
        <v>1146192</v>
      </c>
      <c r="AC127" s="92">
        <f>AF101</f>
        <v>0</v>
      </c>
      <c r="AD127" s="167">
        <f>AB127-AC127</f>
        <v>1146192</v>
      </c>
      <c r="AE127" s="165" t="str">
        <f>IF(ABS(AD127)&lt;=(AB127*3%),"ok","추가사유")</f>
        <v>추가사유</v>
      </c>
      <c r="AF127" s="2"/>
    </row>
    <row r="128" spans="2:32" ht="15.75" customHeight="1" x14ac:dyDescent="0.3">
      <c r="AA128" s="110" t="s">
        <v>90</v>
      </c>
      <c r="AB128" s="92">
        <v>829817</v>
      </c>
      <c r="AC128" s="92">
        <f>AF106</f>
        <v>0</v>
      </c>
      <c r="AD128" s="167">
        <f t="shared" ref="AD128:AD130" si="60">AB128-AC128</f>
        <v>829817</v>
      </c>
      <c r="AE128" s="165" t="str">
        <f>IF(ABS(AD128)&lt;=(AB128*3%),"ok","추가사유")</f>
        <v>추가사유</v>
      </c>
    </row>
    <row r="129" spans="27:31" ht="15.75" customHeight="1" x14ac:dyDescent="0.3">
      <c r="AA129" s="110" t="s">
        <v>91</v>
      </c>
      <c r="AB129" s="92">
        <v>229552</v>
      </c>
      <c r="AC129" s="92">
        <f>AF113</f>
        <v>0</v>
      </c>
      <c r="AD129" s="167">
        <f t="shared" si="60"/>
        <v>229552</v>
      </c>
      <c r="AE129" s="165" t="str">
        <f t="shared" ref="AE129:AE130" si="61">IF(ABS(AD129)&lt;=(AB129*3%),"ok","추가사유")</f>
        <v>추가사유</v>
      </c>
    </row>
    <row r="130" spans="27:31" ht="15.75" customHeight="1" thickBot="1" x14ac:dyDescent="0.35">
      <c r="AA130" s="111" t="s">
        <v>92</v>
      </c>
      <c r="AB130" s="94">
        <v>374904</v>
      </c>
      <c r="AC130" s="94">
        <f>AF116</f>
        <v>0</v>
      </c>
      <c r="AD130" s="173">
        <f t="shared" si="60"/>
        <v>374904</v>
      </c>
      <c r="AE130" s="166" t="str">
        <f t="shared" si="61"/>
        <v>추가사유</v>
      </c>
    </row>
  </sheetData>
  <autoFilter ref="C6:AF122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20">
    <mergeCell ref="AA6:AC6"/>
    <mergeCell ref="AD6:AF6"/>
    <mergeCell ref="E7:I7"/>
    <mergeCell ref="J7:N7"/>
    <mergeCell ref="P7:T7"/>
    <mergeCell ref="U7:Y7"/>
    <mergeCell ref="B113:D113"/>
    <mergeCell ref="W2:Z2"/>
    <mergeCell ref="W3:Z3"/>
    <mergeCell ref="W4:Z4"/>
    <mergeCell ref="B116:D116"/>
    <mergeCell ref="E6:O6"/>
    <mergeCell ref="P6:Z6"/>
    <mergeCell ref="C6:C8"/>
    <mergeCell ref="D6:D8"/>
    <mergeCell ref="B6:B8"/>
    <mergeCell ref="B90:D90"/>
    <mergeCell ref="B49:D49"/>
    <mergeCell ref="B101:D101"/>
    <mergeCell ref="B106:D106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"/>
  <sheetViews>
    <sheetView view="pageBreakPreview" zoomScaleNormal="100" zoomScaleSheetLayoutView="100" workbookViewId="0">
      <selection activeCell="G5" sqref="G5"/>
    </sheetView>
  </sheetViews>
  <sheetFormatPr defaultRowHeight="16.5" customHeight="1" x14ac:dyDescent="0.3"/>
  <cols>
    <col min="1" max="1" width="9" style="2"/>
    <col min="2" max="2" width="13.5" style="2" customWidth="1"/>
    <col min="3" max="3" width="9" style="2"/>
    <col min="4" max="11" width="4.375" style="3" customWidth="1"/>
    <col min="12" max="16" width="3.75" style="3" customWidth="1"/>
    <col min="17" max="24" width="4.375" style="3" customWidth="1"/>
    <col min="25" max="29" width="3.75" style="3" customWidth="1"/>
    <col min="30" max="30" width="9" style="85"/>
    <col min="31" max="31" width="9" style="86"/>
    <col min="32" max="32" width="10.75" style="86" customWidth="1"/>
    <col min="33" max="34" width="9" style="86"/>
    <col min="35" max="35" width="10.75" style="86" customWidth="1"/>
    <col min="36" max="16384" width="9" style="2"/>
  </cols>
  <sheetData>
    <row r="1" spans="2:2" ht="16.5" customHeight="1" x14ac:dyDescent="0.3">
      <c r="B1" s="88" t="s">
        <v>106</v>
      </c>
    </row>
    <row r="3" spans="2:2" ht="16.5" customHeight="1" x14ac:dyDescent="0.3">
      <c r="B3" s="2" t="s">
        <v>105</v>
      </c>
    </row>
  </sheetData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zoomScaleNormal="60" zoomScaleSheetLayoutView="100" workbookViewId="0">
      <selection activeCell="D42" sqref="D42"/>
    </sheetView>
  </sheetViews>
  <sheetFormatPr defaultRowHeight="20.25" customHeight="1" x14ac:dyDescent="0.3"/>
  <cols>
    <col min="1" max="1" width="10" style="8" customWidth="1"/>
    <col min="2" max="2" width="13.375" style="8" customWidth="1"/>
    <col min="3" max="3" width="12" style="8" customWidth="1"/>
    <col min="4" max="8" width="12" style="78" customWidth="1"/>
    <col min="9" max="9" width="13.125" style="78" customWidth="1"/>
    <col min="10" max="10" width="12" style="78" customWidth="1"/>
    <col min="11" max="11" width="12.875" style="13" customWidth="1"/>
    <col min="12" max="12" width="13.375" style="13" customWidth="1"/>
    <col min="13" max="13" width="11.25" style="8" customWidth="1"/>
    <col min="14" max="16384" width="9" style="8"/>
  </cols>
  <sheetData>
    <row r="1" spans="1:14" ht="22.5" customHeight="1" x14ac:dyDescent="0.3">
      <c r="A1" s="4" t="s">
        <v>4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4" s="11" customFormat="1" ht="30.75" customHeight="1" x14ac:dyDescent="0.3">
      <c r="A2" s="204" t="s">
        <v>5</v>
      </c>
      <c r="B2" s="204"/>
      <c r="C2" s="204"/>
      <c r="D2" s="204"/>
      <c r="E2" s="204"/>
      <c r="F2" s="204"/>
      <c r="G2" s="204"/>
      <c r="H2" s="204"/>
      <c r="I2" s="204"/>
      <c r="J2" s="204"/>
      <c r="K2" s="9"/>
      <c r="L2" s="9"/>
      <c r="M2" s="10"/>
    </row>
    <row r="3" spans="1:14" ht="18.75" customHeight="1" x14ac:dyDescent="0.3">
      <c r="A3" s="5"/>
      <c r="B3" s="5"/>
      <c r="C3" s="5"/>
      <c r="D3" s="6"/>
      <c r="E3" s="6"/>
      <c r="F3" s="6"/>
      <c r="G3" s="6"/>
      <c r="H3" s="6"/>
      <c r="I3" s="6"/>
      <c r="J3" s="12" t="s">
        <v>6</v>
      </c>
      <c r="K3" s="12"/>
      <c r="L3" s="12"/>
      <c r="M3" s="13"/>
    </row>
    <row r="4" spans="1:14" s="16" customFormat="1" ht="30" customHeight="1" x14ac:dyDescent="0.3">
      <c r="A4" s="205" t="s">
        <v>7</v>
      </c>
      <c r="B4" s="205" t="s">
        <v>8</v>
      </c>
      <c r="C4" s="14" t="s">
        <v>9</v>
      </c>
      <c r="D4" s="207" t="s">
        <v>10</v>
      </c>
      <c r="E4" s="207" t="s">
        <v>11</v>
      </c>
      <c r="F4" s="207" t="s">
        <v>12</v>
      </c>
      <c r="G4" s="207" t="s">
        <v>13</v>
      </c>
      <c r="H4" s="207" t="s">
        <v>14</v>
      </c>
      <c r="I4" s="207" t="s">
        <v>15</v>
      </c>
      <c r="J4" s="207" t="s">
        <v>16</v>
      </c>
      <c r="K4" s="15"/>
      <c r="L4" s="15"/>
    </row>
    <row r="5" spans="1:14" s="16" customFormat="1" ht="30" customHeight="1" x14ac:dyDescent="0.3">
      <c r="A5" s="206"/>
      <c r="B5" s="206"/>
      <c r="C5" s="17" t="s">
        <v>17</v>
      </c>
      <c r="D5" s="208"/>
      <c r="E5" s="208"/>
      <c r="F5" s="208"/>
      <c r="G5" s="208"/>
      <c r="H5" s="208"/>
      <c r="I5" s="208"/>
      <c r="J5" s="208"/>
      <c r="K5" s="15" t="s">
        <v>18</v>
      </c>
      <c r="L5" s="15"/>
    </row>
    <row r="6" spans="1:14" s="16" customFormat="1" ht="37.5" customHeight="1" x14ac:dyDescent="0.3">
      <c r="A6" s="18" t="s">
        <v>19</v>
      </c>
      <c r="B6" s="19" t="s">
        <v>20</v>
      </c>
      <c r="C6" s="209" t="s">
        <v>21</v>
      </c>
      <c r="D6" s="20"/>
      <c r="E6" s="21">
        <v>334</v>
      </c>
      <c r="F6" s="22">
        <v>528</v>
      </c>
      <c r="G6" s="20">
        <v>326</v>
      </c>
      <c r="H6" s="20">
        <v>281</v>
      </c>
      <c r="I6" s="20">
        <v>29</v>
      </c>
      <c r="J6" s="23">
        <f>SUM(D6:I6)</f>
        <v>1498</v>
      </c>
      <c r="K6" s="24">
        <v>2750</v>
      </c>
      <c r="L6" s="24">
        <f>J6-K6</f>
        <v>-1252</v>
      </c>
      <c r="M6" s="25"/>
      <c r="N6" s="26" t="b">
        <f>J6=C26</f>
        <v>1</v>
      </c>
    </row>
    <row r="7" spans="1:14" s="16" customFormat="1" ht="37.5" customHeight="1" x14ac:dyDescent="0.3">
      <c r="A7" s="27"/>
      <c r="B7" s="28" t="s">
        <v>22</v>
      </c>
      <c r="C7" s="210"/>
      <c r="D7" s="20">
        <v>3386</v>
      </c>
      <c r="E7" s="20">
        <v>906</v>
      </c>
      <c r="F7" s="20">
        <v>1367</v>
      </c>
      <c r="G7" s="20">
        <v>833</v>
      </c>
      <c r="H7" s="20">
        <v>596</v>
      </c>
      <c r="I7" s="20">
        <v>78</v>
      </c>
      <c r="J7" s="23">
        <f>SUM(D7:I7)</f>
        <v>7166</v>
      </c>
      <c r="K7" s="24">
        <v>7142</v>
      </c>
      <c r="L7" s="24">
        <f t="shared" ref="L7:L13" si="0">J7-K7</f>
        <v>24</v>
      </c>
      <c r="M7" s="25"/>
    </row>
    <row r="8" spans="1:14" s="16" customFormat="1" ht="37.5" customHeight="1" x14ac:dyDescent="0.3">
      <c r="A8" s="29"/>
      <c r="B8" s="30" t="s">
        <v>23</v>
      </c>
      <c r="C8" s="31"/>
      <c r="D8" s="32">
        <f>SUM(D6:D7)</f>
        <v>3386</v>
      </c>
      <c r="E8" s="32">
        <f t="shared" ref="E8:I8" si="1">SUM(E6:E7)</f>
        <v>1240</v>
      </c>
      <c r="F8" s="32">
        <f t="shared" si="1"/>
        <v>1895</v>
      </c>
      <c r="G8" s="32">
        <f t="shared" si="1"/>
        <v>1159</v>
      </c>
      <c r="H8" s="32">
        <f t="shared" si="1"/>
        <v>877</v>
      </c>
      <c r="I8" s="32">
        <f t="shared" si="1"/>
        <v>107</v>
      </c>
      <c r="J8" s="33">
        <f>SUM(J6:J7)</f>
        <v>8664</v>
      </c>
      <c r="K8" s="34">
        <v>9892</v>
      </c>
      <c r="L8" s="24">
        <f t="shared" si="0"/>
        <v>-1228</v>
      </c>
      <c r="M8" s="25">
        <f>J8*2</f>
        <v>17328</v>
      </c>
      <c r="N8" s="26" t="b">
        <f>M8=F26</f>
        <v>1</v>
      </c>
    </row>
    <row r="9" spans="1:14" s="16" customFormat="1" ht="37.5" customHeight="1" x14ac:dyDescent="0.3">
      <c r="A9" s="35" t="s">
        <v>24</v>
      </c>
      <c r="B9" s="36" t="s">
        <v>25</v>
      </c>
      <c r="C9" s="209" t="s">
        <v>21</v>
      </c>
      <c r="D9" s="37">
        <v>147</v>
      </c>
      <c r="E9" s="37"/>
      <c r="F9" s="37">
        <v>90</v>
      </c>
      <c r="G9" s="212">
        <v>161</v>
      </c>
      <c r="H9" s="213"/>
      <c r="I9" s="37">
        <v>0</v>
      </c>
      <c r="J9" s="38">
        <f>SUM(D9:I9)</f>
        <v>398</v>
      </c>
      <c r="K9" s="39">
        <v>414</v>
      </c>
      <c r="L9" s="24">
        <f t="shared" si="0"/>
        <v>-16</v>
      </c>
      <c r="M9" s="25"/>
    </row>
    <row r="10" spans="1:14" s="16" customFormat="1" ht="37.5" customHeight="1" x14ac:dyDescent="0.3">
      <c r="A10" s="40"/>
      <c r="B10" s="36" t="s">
        <v>26</v>
      </c>
      <c r="C10" s="211"/>
      <c r="D10" s="37">
        <v>70</v>
      </c>
      <c r="E10" s="37">
        <v>0</v>
      </c>
      <c r="F10" s="37">
        <v>50</v>
      </c>
      <c r="G10" s="212">
        <v>36</v>
      </c>
      <c r="H10" s="213"/>
      <c r="I10" s="37">
        <v>0</v>
      </c>
      <c r="J10" s="38">
        <f>SUM(D10:I10)</f>
        <v>156</v>
      </c>
      <c r="K10" s="39">
        <v>169</v>
      </c>
      <c r="L10" s="24">
        <f t="shared" si="0"/>
        <v>-13</v>
      </c>
      <c r="M10" s="25"/>
    </row>
    <row r="11" spans="1:14" s="16" customFormat="1" ht="37.5" customHeight="1" x14ac:dyDescent="0.3">
      <c r="A11" s="40"/>
      <c r="B11" s="41" t="s">
        <v>27</v>
      </c>
      <c r="C11" s="211"/>
      <c r="D11" s="37">
        <v>347</v>
      </c>
      <c r="E11" s="37">
        <v>0</v>
      </c>
      <c r="F11" s="37">
        <v>0</v>
      </c>
      <c r="G11" s="212">
        <v>63</v>
      </c>
      <c r="H11" s="213"/>
      <c r="I11" s="37">
        <v>0</v>
      </c>
      <c r="J11" s="38">
        <f>SUM(D11:I11)</f>
        <v>410</v>
      </c>
      <c r="K11" s="39">
        <v>424</v>
      </c>
      <c r="L11" s="24">
        <f t="shared" si="0"/>
        <v>-14</v>
      </c>
      <c r="M11" s="25"/>
    </row>
    <row r="12" spans="1:14" s="16" customFormat="1" ht="37.5" customHeight="1" x14ac:dyDescent="0.3">
      <c r="A12" s="29"/>
      <c r="B12" s="30" t="s">
        <v>23</v>
      </c>
      <c r="C12" s="31"/>
      <c r="D12" s="42">
        <f>SUM(D9:D11)</f>
        <v>564</v>
      </c>
      <c r="E12" s="42">
        <f>SUM(E9:E11)</f>
        <v>0</v>
      </c>
      <c r="F12" s="42">
        <f>SUM(F9:F11)</f>
        <v>140</v>
      </c>
      <c r="G12" s="202">
        <f>SUM(G9:H11)</f>
        <v>260</v>
      </c>
      <c r="H12" s="203"/>
      <c r="I12" s="42">
        <v>0</v>
      </c>
      <c r="J12" s="43">
        <f>SUM(J9:J11)</f>
        <v>964</v>
      </c>
      <c r="K12" s="44">
        <v>1007</v>
      </c>
      <c r="L12" s="24">
        <f t="shared" si="0"/>
        <v>-43</v>
      </c>
      <c r="M12" s="25">
        <f>J12*2</f>
        <v>1928</v>
      </c>
      <c r="N12" s="26" t="b">
        <f>M12=F30+F34+F39</f>
        <v>1</v>
      </c>
    </row>
    <row r="13" spans="1:14" s="16" customFormat="1" ht="37.5" customHeight="1" x14ac:dyDescent="0.3">
      <c r="A13" s="216" t="s">
        <v>28</v>
      </c>
      <c r="B13" s="217"/>
      <c r="C13" s="45"/>
      <c r="D13" s="46">
        <f>D8+D12</f>
        <v>3950</v>
      </c>
      <c r="E13" s="46">
        <f>E8+E12</f>
        <v>1240</v>
      </c>
      <c r="F13" s="46">
        <f>F8+F12</f>
        <v>2035</v>
      </c>
      <c r="G13" s="218">
        <f>G8+H8+G12</f>
        <v>2296</v>
      </c>
      <c r="H13" s="219"/>
      <c r="I13" s="46">
        <f>I8+I12</f>
        <v>107</v>
      </c>
      <c r="J13" s="47">
        <f>J8+J12</f>
        <v>9628</v>
      </c>
      <c r="K13" s="48">
        <v>10899</v>
      </c>
      <c r="L13" s="24">
        <f t="shared" si="0"/>
        <v>-1271</v>
      </c>
      <c r="M13" s="25"/>
    </row>
    <row r="14" spans="1:14" ht="30" customHeight="1" x14ac:dyDescent="0.3">
      <c r="A14" s="49" t="s">
        <v>29</v>
      </c>
      <c r="B14" s="50"/>
      <c r="C14" s="50"/>
      <c r="D14" s="51"/>
      <c r="E14" s="51"/>
      <c r="F14" s="51"/>
      <c r="G14" s="51"/>
      <c r="H14" s="51"/>
      <c r="I14" s="51"/>
      <c r="J14" s="51"/>
      <c r="K14" s="52"/>
      <c r="L14" s="52"/>
      <c r="M14" s="13"/>
    </row>
    <row r="15" spans="1:14" ht="22.5" customHeight="1" x14ac:dyDescent="0.3">
      <c r="A15" s="4" t="s">
        <v>30</v>
      </c>
      <c r="B15" s="16"/>
      <c r="C15" s="16"/>
      <c r="D15" s="53"/>
      <c r="E15" s="53"/>
      <c r="F15" s="53"/>
      <c r="G15" s="53"/>
      <c r="H15" s="53"/>
      <c r="I15" s="53"/>
      <c r="J15" s="53"/>
    </row>
    <row r="16" spans="1:14" s="11" customFormat="1" ht="29.25" customHeight="1" x14ac:dyDescent="0.3">
      <c r="A16" s="9" t="s">
        <v>31</v>
      </c>
      <c r="B16" s="9"/>
      <c r="C16" s="9"/>
      <c r="D16" s="9"/>
      <c r="E16" s="9"/>
      <c r="F16" s="9"/>
      <c r="G16" s="9"/>
      <c r="H16" s="9"/>
      <c r="I16" s="9"/>
      <c r="J16" s="9"/>
      <c r="K16" s="10"/>
      <c r="L16" s="10"/>
    </row>
    <row r="17" spans="1:14" ht="18.75" customHeight="1" x14ac:dyDescent="0.3">
      <c r="A17" s="54"/>
      <c r="B17" s="54"/>
      <c r="C17" s="54"/>
      <c r="D17" s="54"/>
      <c r="E17" s="54"/>
      <c r="F17" s="54"/>
      <c r="G17" s="54"/>
      <c r="H17" s="54"/>
      <c r="I17" s="54"/>
      <c r="J17" s="12" t="s">
        <v>32</v>
      </c>
      <c r="K17" s="55"/>
      <c r="L17" s="55"/>
    </row>
    <row r="18" spans="1:14" s="58" customFormat="1" ht="16.5" customHeight="1" x14ac:dyDescent="0.3">
      <c r="A18" s="220" t="s">
        <v>33</v>
      </c>
      <c r="B18" s="220" t="s">
        <v>34</v>
      </c>
      <c r="C18" s="220" t="s">
        <v>35</v>
      </c>
      <c r="D18" s="220"/>
      <c r="E18" s="220"/>
      <c r="F18" s="221" t="s">
        <v>36</v>
      </c>
      <c r="G18" s="221"/>
      <c r="H18" s="221"/>
      <c r="I18" s="221" t="s">
        <v>37</v>
      </c>
      <c r="J18" s="56" t="s">
        <v>38</v>
      </c>
      <c r="K18" s="57"/>
      <c r="L18" s="57"/>
    </row>
    <row r="19" spans="1:14" s="58" customFormat="1" ht="16.5" customHeight="1" x14ac:dyDescent="0.3">
      <c r="A19" s="220"/>
      <c r="B19" s="220"/>
      <c r="C19" s="59" t="s">
        <v>39</v>
      </c>
      <c r="D19" s="60" t="s">
        <v>40</v>
      </c>
      <c r="E19" s="60" t="s">
        <v>41</v>
      </c>
      <c r="F19" s="59" t="s">
        <v>39</v>
      </c>
      <c r="G19" s="60" t="s">
        <v>40</v>
      </c>
      <c r="H19" s="60" t="s">
        <v>41</v>
      </c>
      <c r="I19" s="221"/>
      <c r="J19" s="56"/>
      <c r="K19" s="61"/>
      <c r="L19" s="61"/>
      <c r="M19" s="61"/>
      <c r="N19" s="61"/>
    </row>
    <row r="20" spans="1:14" s="58" customFormat="1" ht="16.5" customHeight="1" x14ac:dyDescent="0.3">
      <c r="A20" s="222" t="s">
        <v>42</v>
      </c>
      <c r="B20" s="62" t="s">
        <v>43</v>
      </c>
      <c r="C20" s="63">
        <f>D6</f>
        <v>0</v>
      </c>
      <c r="D20" s="64">
        <v>932</v>
      </c>
      <c r="E20" s="65">
        <f>ROUNDUP(C20*D20,0)</f>
        <v>0</v>
      </c>
      <c r="F20" s="65">
        <f>D8*2</f>
        <v>6772</v>
      </c>
      <c r="G20" s="65">
        <v>3330</v>
      </c>
      <c r="H20" s="65">
        <f t="shared" ref="H20:H25" si="2">ROUND(F20*G20,0)</f>
        <v>22550760</v>
      </c>
      <c r="I20" s="64">
        <f>E20+H20</f>
        <v>22550760</v>
      </c>
      <c r="J20" s="66"/>
      <c r="K20" s="61">
        <v>34048570</v>
      </c>
      <c r="L20" s="24">
        <f>K20-I20</f>
        <v>11497810</v>
      </c>
    </row>
    <row r="21" spans="1:14" s="58" customFormat="1" ht="16.5" customHeight="1" x14ac:dyDescent="0.3">
      <c r="A21" s="223"/>
      <c r="B21" s="62" t="s">
        <v>44</v>
      </c>
      <c r="C21" s="63">
        <f>E6</f>
        <v>334</v>
      </c>
      <c r="D21" s="64">
        <v>932</v>
      </c>
      <c r="E21" s="65">
        <f t="shared" ref="E21:E25" si="3">ROUNDUP(C21*D21,0)</f>
        <v>311288</v>
      </c>
      <c r="F21" s="65">
        <f>E8*2</f>
        <v>2480</v>
      </c>
      <c r="G21" s="65">
        <v>3697</v>
      </c>
      <c r="H21" s="65">
        <f t="shared" si="2"/>
        <v>9168560</v>
      </c>
      <c r="I21" s="64">
        <f t="shared" ref="I21:I25" si="4">E21+H21</f>
        <v>9479848</v>
      </c>
      <c r="J21" s="67"/>
      <c r="K21" s="61">
        <v>9855460</v>
      </c>
      <c r="L21" s="68">
        <f t="shared" ref="L21:L40" si="5">K21-I21</f>
        <v>375612</v>
      </c>
    </row>
    <row r="22" spans="1:14" s="58" customFormat="1" ht="16.5" customHeight="1" x14ac:dyDescent="0.3">
      <c r="A22" s="223"/>
      <c r="B22" s="62" t="s">
        <v>45</v>
      </c>
      <c r="C22" s="63">
        <f>F6</f>
        <v>528</v>
      </c>
      <c r="D22" s="64">
        <v>932</v>
      </c>
      <c r="E22" s="65">
        <f t="shared" si="3"/>
        <v>492096</v>
      </c>
      <c r="F22" s="65">
        <f>F8*2</f>
        <v>3790</v>
      </c>
      <c r="G22" s="65">
        <v>4066</v>
      </c>
      <c r="H22" s="65">
        <f t="shared" si="2"/>
        <v>15410140</v>
      </c>
      <c r="I22" s="64">
        <f t="shared" si="4"/>
        <v>15902236</v>
      </c>
      <c r="J22" s="67"/>
      <c r="K22" s="61">
        <v>17498590</v>
      </c>
      <c r="L22" s="24">
        <f t="shared" si="5"/>
        <v>1596354</v>
      </c>
    </row>
    <row r="23" spans="1:14" s="58" customFormat="1" ht="16.5" customHeight="1" x14ac:dyDescent="0.3">
      <c r="A23" s="223"/>
      <c r="B23" s="62" t="s">
        <v>46</v>
      </c>
      <c r="C23" s="63">
        <f>G6</f>
        <v>326</v>
      </c>
      <c r="D23" s="64">
        <v>932</v>
      </c>
      <c r="E23" s="65">
        <f t="shared" si="3"/>
        <v>303832</v>
      </c>
      <c r="F23" s="65">
        <f>G8*2</f>
        <v>2318</v>
      </c>
      <c r="G23" s="65">
        <v>4738</v>
      </c>
      <c r="H23" s="65">
        <f t="shared" si="2"/>
        <v>10982684</v>
      </c>
      <c r="I23" s="64">
        <f t="shared" si="4"/>
        <v>11286516</v>
      </c>
      <c r="J23" s="67"/>
      <c r="K23" s="61">
        <v>11390702</v>
      </c>
      <c r="L23" s="68">
        <f t="shared" si="5"/>
        <v>104186</v>
      </c>
    </row>
    <row r="24" spans="1:14" s="58" customFormat="1" ht="16.5" customHeight="1" x14ac:dyDescent="0.3">
      <c r="A24" s="223"/>
      <c r="B24" s="62" t="s">
        <v>14</v>
      </c>
      <c r="C24" s="63">
        <f>H6</f>
        <v>281</v>
      </c>
      <c r="D24" s="64">
        <v>932</v>
      </c>
      <c r="E24" s="65">
        <f t="shared" si="3"/>
        <v>261892</v>
      </c>
      <c r="F24" s="65">
        <f>H8*2</f>
        <v>1754</v>
      </c>
      <c r="G24" s="65">
        <v>4836</v>
      </c>
      <c r="H24" s="65">
        <f t="shared" si="2"/>
        <v>8482344</v>
      </c>
      <c r="I24" s="64">
        <f t="shared" si="4"/>
        <v>8744236</v>
      </c>
      <c r="J24" s="67"/>
      <c r="K24" s="61">
        <v>7793670</v>
      </c>
      <c r="L24" s="68">
        <f t="shared" si="5"/>
        <v>-950566</v>
      </c>
    </row>
    <row r="25" spans="1:14" s="58" customFormat="1" ht="16.5" customHeight="1" x14ac:dyDescent="0.3">
      <c r="A25" s="223"/>
      <c r="B25" s="62" t="s">
        <v>15</v>
      </c>
      <c r="C25" s="63">
        <f>I6</f>
        <v>29</v>
      </c>
      <c r="D25" s="64">
        <v>932</v>
      </c>
      <c r="E25" s="65">
        <f t="shared" si="3"/>
        <v>27028</v>
      </c>
      <c r="F25" s="69">
        <f>I8*2</f>
        <v>214</v>
      </c>
      <c r="G25" s="69">
        <v>4343</v>
      </c>
      <c r="H25" s="69">
        <f t="shared" si="2"/>
        <v>929402</v>
      </c>
      <c r="I25" s="64">
        <f t="shared" si="4"/>
        <v>956430</v>
      </c>
      <c r="J25" s="67"/>
      <c r="K25" s="61">
        <v>778286</v>
      </c>
      <c r="L25" s="68">
        <f t="shared" si="5"/>
        <v>-178144</v>
      </c>
    </row>
    <row r="26" spans="1:14" s="58" customFormat="1" ht="16.5" customHeight="1" x14ac:dyDescent="0.3">
      <c r="A26" s="224"/>
      <c r="B26" s="70" t="s">
        <v>47</v>
      </c>
      <c r="C26" s="71">
        <f>SUM(C20:C25)</f>
        <v>1498</v>
      </c>
      <c r="D26" s="72"/>
      <c r="E26" s="73">
        <f>SUM(E20:E25)</f>
        <v>1396136</v>
      </c>
      <c r="F26" s="73">
        <f>SUM(F20:F25)</f>
        <v>17328</v>
      </c>
      <c r="G26" s="73"/>
      <c r="H26" s="73">
        <f>SUM(H20:H25)</f>
        <v>67523890</v>
      </c>
      <c r="I26" s="73">
        <f>SUM(I20:I25)</f>
        <v>68920026</v>
      </c>
      <c r="J26" s="74"/>
      <c r="K26" s="61">
        <v>81952600</v>
      </c>
      <c r="L26" s="68">
        <f t="shared" si="5"/>
        <v>13032574</v>
      </c>
      <c r="M26" s="75"/>
    </row>
    <row r="27" spans="1:14" s="58" customFormat="1" ht="16.5" customHeight="1" x14ac:dyDescent="0.3">
      <c r="A27" s="225" t="s">
        <v>48</v>
      </c>
      <c r="B27" s="62" t="s">
        <v>49</v>
      </c>
      <c r="C27" s="63">
        <v>81</v>
      </c>
      <c r="D27" s="64">
        <v>931</v>
      </c>
      <c r="E27" s="65">
        <f t="shared" ref="E27:E37" si="6">ROUND(C27*D27,0)</f>
        <v>75411</v>
      </c>
      <c r="F27" s="63">
        <f>D9*2</f>
        <v>294</v>
      </c>
      <c r="G27" s="65">
        <v>4003</v>
      </c>
      <c r="H27" s="65">
        <f>ROUND(F27*G27,0)</f>
        <v>1176882</v>
      </c>
      <c r="I27" s="64">
        <f t="shared" ref="I27:I39" si="7">E27+H27</f>
        <v>1252293</v>
      </c>
      <c r="J27" s="67"/>
      <c r="K27" s="61">
        <v>1319276</v>
      </c>
      <c r="L27" s="68">
        <f t="shared" si="5"/>
        <v>66983</v>
      </c>
    </row>
    <row r="28" spans="1:14" s="58" customFormat="1" ht="16.5" customHeight="1" x14ac:dyDescent="0.3">
      <c r="A28" s="223"/>
      <c r="B28" s="62" t="s">
        <v>50</v>
      </c>
      <c r="C28" s="63">
        <v>59</v>
      </c>
      <c r="D28" s="64">
        <v>931</v>
      </c>
      <c r="E28" s="65">
        <f t="shared" si="6"/>
        <v>54929</v>
      </c>
      <c r="F28" s="63">
        <f>F9*2</f>
        <v>180</v>
      </c>
      <c r="G28" s="65">
        <v>4797</v>
      </c>
      <c r="H28" s="65">
        <f t="shared" ref="H28:H29" si="8">ROUND(F28*G28,0)</f>
        <v>863460</v>
      </c>
      <c r="I28" s="64">
        <f t="shared" si="7"/>
        <v>918389</v>
      </c>
      <c r="J28" s="67"/>
      <c r="K28" s="61">
        <v>1129400</v>
      </c>
      <c r="L28" s="24">
        <f t="shared" si="5"/>
        <v>211011</v>
      </c>
    </row>
    <row r="29" spans="1:14" s="58" customFormat="1" ht="16.5" customHeight="1" x14ac:dyDescent="0.3">
      <c r="A29" s="223"/>
      <c r="B29" s="62" t="s">
        <v>51</v>
      </c>
      <c r="C29" s="63">
        <v>86</v>
      </c>
      <c r="D29" s="64">
        <v>931</v>
      </c>
      <c r="E29" s="65">
        <f t="shared" si="6"/>
        <v>80066</v>
      </c>
      <c r="F29" s="63">
        <f>G9*2</f>
        <v>322</v>
      </c>
      <c r="G29" s="65">
        <v>5576</v>
      </c>
      <c r="H29" s="65">
        <f t="shared" si="8"/>
        <v>1795472</v>
      </c>
      <c r="I29" s="64">
        <f t="shared" si="7"/>
        <v>1875538</v>
      </c>
      <c r="J29" s="67"/>
      <c r="K29" s="61">
        <v>1975400</v>
      </c>
      <c r="L29" s="68">
        <f t="shared" si="5"/>
        <v>99862</v>
      </c>
    </row>
    <row r="30" spans="1:14" s="58" customFormat="1" ht="16.5" customHeight="1" x14ac:dyDescent="0.3">
      <c r="A30" s="224"/>
      <c r="B30" s="76" t="s">
        <v>52</v>
      </c>
      <c r="C30" s="71">
        <f>SUM(C27:C29)</f>
        <v>226</v>
      </c>
      <c r="D30" s="72"/>
      <c r="E30" s="73">
        <f>SUM(E27:E29)</f>
        <v>210406</v>
      </c>
      <c r="F30" s="71">
        <f>SUM(F27:F29)</f>
        <v>796</v>
      </c>
      <c r="G30" s="73"/>
      <c r="H30" s="73">
        <f>SUM(H27:H29)</f>
        <v>3835814</v>
      </c>
      <c r="I30" s="72">
        <f t="shared" si="7"/>
        <v>4046220</v>
      </c>
      <c r="J30" s="74"/>
      <c r="K30" s="61">
        <v>4424076</v>
      </c>
      <c r="L30" s="68">
        <f t="shared" si="5"/>
        <v>377856</v>
      </c>
    </row>
    <row r="31" spans="1:14" s="58" customFormat="1" ht="16.5" customHeight="1" x14ac:dyDescent="0.3">
      <c r="A31" s="225" t="s">
        <v>53</v>
      </c>
      <c r="B31" s="62" t="s">
        <v>54</v>
      </c>
      <c r="C31" s="63">
        <v>34</v>
      </c>
      <c r="D31" s="64">
        <v>931</v>
      </c>
      <c r="E31" s="65">
        <f t="shared" si="6"/>
        <v>31654</v>
      </c>
      <c r="F31" s="63">
        <f>D10*2</f>
        <v>140</v>
      </c>
      <c r="G31" s="65">
        <v>4066</v>
      </c>
      <c r="H31" s="65">
        <f>ROUND(F31*G31,0)</f>
        <v>569240</v>
      </c>
      <c r="I31" s="64">
        <f t="shared" si="7"/>
        <v>600894</v>
      </c>
      <c r="J31" s="67"/>
      <c r="K31" s="61">
        <v>769652</v>
      </c>
      <c r="L31" s="24">
        <f t="shared" si="5"/>
        <v>168758</v>
      </c>
    </row>
    <row r="32" spans="1:14" s="58" customFormat="1" ht="16.5" customHeight="1" x14ac:dyDescent="0.3">
      <c r="A32" s="223"/>
      <c r="B32" s="62" t="s">
        <v>55</v>
      </c>
      <c r="C32" s="63">
        <v>18</v>
      </c>
      <c r="D32" s="64">
        <v>931</v>
      </c>
      <c r="E32" s="65">
        <f t="shared" si="6"/>
        <v>16758</v>
      </c>
      <c r="F32" s="63">
        <f>F10*2</f>
        <v>100</v>
      </c>
      <c r="G32" s="65">
        <v>4880</v>
      </c>
      <c r="H32" s="65">
        <f>ROUND(F32*G32,0)</f>
        <v>488000</v>
      </c>
      <c r="I32" s="64">
        <f t="shared" si="7"/>
        <v>504758</v>
      </c>
      <c r="J32" s="67"/>
      <c r="K32" s="61">
        <v>531340</v>
      </c>
      <c r="L32" s="68">
        <f t="shared" si="5"/>
        <v>26582</v>
      </c>
    </row>
    <row r="33" spans="1:12" s="58" customFormat="1" ht="16.5" customHeight="1" x14ac:dyDescent="0.3">
      <c r="A33" s="223"/>
      <c r="B33" s="62" t="s">
        <v>56</v>
      </c>
      <c r="C33" s="63">
        <v>8</v>
      </c>
      <c r="D33" s="64">
        <v>931</v>
      </c>
      <c r="E33" s="65">
        <f t="shared" si="6"/>
        <v>7448</v>
      </c>
      <c r="F33" s="63">
        <f>G10*2</f>
        <v>72</v>
      </c>
      <c r="G33" s="65">
        <v>5635</v>
      </c>
      <c r="H33" s="65">
        <f t="shared" ref="H33" si="9">ROUND(F33*G33,0)</f>
        <v>405720</v>
      </c>
      <c r="I33" s="64">
        <f t="shared" si="7"/>
        <v>413168</v>
      </c>
      <c r="J33" s="67"/>
      <c r="K33" s="61">
        <v>399352</v>
      </c>
      <c r="L33" s="68">
        <f t="shared" si="5"/>
        <v>-13816</v>
      </c>
    </row>
    <row r="34" spans="1:12" s="58" customFormat="1" ht="16.5" customHeight="1" x14ac:dyDescent="0.3">
      <c r="A34" s="224"/>
      <c r="B34" s="76" t="s">
        <v>57</v>
      </c>
      <c r="C34" s="71">
        <f>SUM(C31:C33)</f>
        <v>60</v>
      </c>
      <c r="D34" s="72"/>
      <c r="E34" s="73">
        <f>SUM(E31:E33)</f>
        <v>55860</v>
      </c>
      <c r="F34" s="71">
        <f>SUM(F31:F33)</f>
        <v>312</v>
      </c>
      <c r="G34" s="73"/>
      <c r="H34" s="73">
        <f>SUM(H31:H33)</f>
        <v>1462960</v>
      </c>
      <c r="I34" s="72">
        <f t="shared" si="7"/>
        <v>1518820</v>
      </c>
      <c r="J34" s="74"/>
      <c r="K34" s="61">
        <v>1700344</v>
      </c>
      <c r="L34" s="24">
        <f t="shared" si="5"/>
        <v>181524</v>
      </c>
    </row>
    <row r="35" spans="1:12" s="58" customFormat="1" ht="16.5" customHeight="1" x14ac:dyDescent="0.3">
      <c r="A35" s="222" t="s">
        <v>58</v>
      </c>
      <c r="B35" s="62" t="s">
        <v>59</v>
      </c>
      <c r="C35" s="63">
        <v>57</v>
      </c>
      <c r="D35" s="64">
        <v>931</v>
      </c>
      <c r="E35" s="65">
        <f t="shared" si="6"/>
        <v>53067</v>
      </c>
      <c r="F35" s="63">
        <v>404</v>
      </c>
      <c r="G35" s="65">
        <v>3940</v>
      </c>
      <c r="H35" s="65">
        <f>ROUND(F35*G35,0)</f>
        <v>1591760</v>
      </c>
      <c r="I35" s="64">
        <f t="shared" si="7"/>
        <v>1644827</v>
      </c>
      <c r="J35" s="67"/>
      <c r="K35" s="61">
        <v>1847796</v>
      </c>
      <c r="L35" s="24">
        <f t="shared" si="5"/>
        <v>202969</v>
      </c>
    </row>
    <row r="36" spans="1:12" s="58" customFormat="1" ht="16.5" customHeight="1" x14ac:dyDescent="0.3">
      <c r="A36" s="223"/>
      <c r="B36" s="62" t="s">
        <v>60</v>
      </c>
      <c r="C36" s="63">
        <v>23</v>
      </c>
      <c r="D36" s="64">
        <v>931</v>
      </c>
      <c r="E36" s="65">
        <f>ROUND(C36*D36,0)</f>
        <v>21413</v>
      </c>
      <c r="F36" s="63">
        <v>126</v>
      </c>
      <c r="G36" s="65">
        <v>4976</v>
      </c>
      <c r="H36" s="65">
        <f t="shared" ref="H36:H38" si="10">ROUND(F36*G36,0)</f>
        <v>626976</v>
      </c>
      <c r="I36" s="64">
        <f t="shared" si="7"/>
        <v>648389</v>
      </c>
      <c r="J36" s="67"/>
      <c r="K36" s="61">
        <v>682528</v>
      </c>
      <c r="L36" s="68">
        <f t="shared" si="5"/>
        <v>34139</v>
      </c>
    </row>
    <row r="37" spans="1:12" s="58" customFormat="1" ht="16.5" customHeight="1" x14ac:dyDescent="0.3">
      <c r="A37" s="223"/>
      <c r="B37" s="62" t="s">
        <v>61</v>
      </c>
      <c r="C37" s="63">
        <v>31</v>
      </c>
      <c r="D37" s="64">
        <v>931</v>
      </c>
      <c r="E37" s="65">
        <f t="shared" si="6"/>
        <v>28861</v>
      </c>
      <c r="F37" s="63">
        <v>86</v>
      </c>
      <c r="G37" s="65">
        <v>4488</v>
      </c>
      <c r="H37" s="65">
        <f t="shared" si="10"/>
        <v>385968</v>
      </c>
      <c r="I37" s="64">
        <f t="shared" si="7"/>
        <v>414829</v>
      </c>
      <c r="J37" s="67"/>
      <c r="K37" s="61">
        <v>436730</v>
      </c>
      <c r="L37" s="68">
        <f t="shared" si="5"/>
        <v>21901</v>
      </c>
    </row>
    <row r="38" spans="1:12" s="58" customFormat="1" ht="16.5" customHeight="1" x14ac:dyDescent="0.3">
      <c r="A38" s="223"/>
      <c r="B38" s="62" t="s">
        <v>62</v>
      </c>
      <c r="C38" s="63">
        <v>47</v>
      </c>
      <c r="D38" s="64">
        <v>931</v>
      </c>
      <c r="E38" s="65">
        <f>ROUND(C38*D38,0)</f>
        <v>43757</v>
      </c>
      <c r="F38" s="63">
        <v>204</v>
      </c>
      <c r="G38" s="65">
        <v>4488</v>
      </c>
      <c r="H38" s="65">
        <f t="shared" si="10"/>
        <v>915552</v>
      </c>
      <c r="I38" s="64">
        <f t="shared" si="7"/>
        <v>959309</v>
      </c>
      <c r="J38" s="67"/>
      <c r="K38" s="61">
        <v>1009960</v>
      </c>
      <c r="L38" s="68">
        <f t="shared" si="5"/>
        <v>50651</v>
      </c>
    </row>
    <row r="39" spans="1:12" s="58" customFormat="1" ht="16.5" customHeight="1" x14ac:dyDescent="0.3">
      <c r="A39" s="224"/>
      <c r="B39" s="76" t="s">
        <v>63</v>
      </c>
      <c r="C39" s="71">
        <f>SUM(C35:C38)</f>
        <v>158</v>
      </c>
      <c r="D39" s="72"/>
      <c r="E39" s="73">
        <f>SUM(E35:E38)</f>
        <v>147098</v>
      </c>
      <c r="F39" s="71">
        <f>SUM(F35:F38)</f>
        <v>820</v>
      </c>
      <c r="G39" s="73"/>
      <c r="H39" s="73">
        <f>SUM(H35:H38)</f>
        <v>3520256</v>
      </c>
      <c r="I39" s="72">
        <f t="shared" si="7"/>
        <v>3667354</v>
      </c>
      <c r="J39" s="74"/>
      <c r="K39" s="61">
        <v>3977014</v>
      </c>
      <c r="L39" s="68">
        <f t="shared" si="5"/>
        <v>309660</v>
      </c>
    </row>
    <row r="40" spans="1:12" s="58" customFormat="1" ht="16.5" customHeight="1" x14ac:dyDescent="0.3">
      <c r="A40" s="214" t="s">
        <v>64</v>
      </c>
      <c r="B40" s="215"/>
      <c r="C40" s="77">
        <f>C26+C30+C34+C39</f>
        <v>1942</v>
      </c>
      <c r="D40" s="77"/>
      <c r="E40" s="77">
        <f t="shared" ref="E40:I40" si="11">E26+E30+E34+E39</f>
        <v>1809500</v>
      </c>
      <c r="F40" s="77">
        <f t="shared" si="11"/>
        <v>19256</v>
      </c>
      <c r="G40" s="77"/>
      <c r="H40" s="77">
        <f t="shared" si="11"/>
        <v>76342920</v>
      </c>
      <c r="I40" s="77">
        <f t="shared" si="11"/>
        <v>78152420</v>
      </c>
      <c r="J40" s="77"/>
      <c r="K40" s="13">
        <v>92054034</v>
      </c>
      <c r="L40" s="24">
        <f t="shared" si="5"/>
        <v>13901614</v>
      </c>
    </row>
    <row r="41" spans="1:12" ht="20.25" customHeight="1" x14ac:dyDescent="0.3">
      <c r="I41" s="78">
        <f>(1-0.05)*I40</f>
        <v>74244799</v>
      </c>
    </row>
    <row r="42" spans="1:12" ht="20.25" customHeight="1" x14ac:dyDescent="0.3">
      <c r="I42" s="78">
        <f>I40-I41</f>
        <v>3907621</v>
      </c>
    </row>
  </sheetData>
  <mergeCells count="28">
    <mergeCell ref="I18:I19"/>
    <mergeCell ref="A20:A26"/>
    <mergeCell ref="A27:A30"/>
    <mergeCell ref="A31:A34"/>
    <mergeCell ref="A35:A39"/>
    <mergeCell ref="A40:B40"/>
    <mergeCell ref="A13:B13"/>
    <mergeCell ref="G13:H13"/>
    <mergeCell ref="A18:A19"/>
    <mergeCell ref="B18:B19"/>
    <mergeCell ref="C18:E18"/>
    <mergeCell ref="F18:H18"/>
    <mergeCell ref="G12:H12"/>
    <mergeCell ref="A2:J2"/>
    <mergeCell ref="A4:A5"/>
    <mergeCell ref="B4:B5"/>
    <mergeCell ref="D4:D5"/>
    <mergeCell ref="E4:E5"/>
    <mergeCell ref="F4:F5"/>
    <mergeCell ref="G4:G5"/>
    <mergeCell ref="H4:H5"/>
    <mergeCell ref="I4:I5"/>
    <mergeCell ref="J4:J5"/>
    <mergeCell ref="C6:C7"/>
    <mergeCell ref="C9:C11"/>
    <mergeCell ref="G9:H9"/>
    <mergeCell ref="G10:H10"/>
    <mergeCell ref="G11:H11"/>
  </mergeCells>
  <phoneticPr fontId="2" type="noConversion"/>
  <pageMargins left="0.78740157480314965" right="0.19685039370078741" top="0.78740157480314965" bottom="0.78740157480314965" header="0.39370078740157483" footer="0.39370078740157483"/>
  <pageSetup paperSize="9" orientation="landscape" r:id="rId1"/>
  <headerFooter differentFirst="1" alignWithMargins="0">
    <oddFooter>&amp;C&amp;"바탕체,보통"&amp;10-2-</oddFooter>
    <firstFooter>&amp;C-1-</firstFooter>
  </headerFooter>
  <rowBreaks count="1" manualBreakCount="1">
    <brk id="1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대학원</vt:lpstr>
      <vt:lpstr>학부 </vt:lpstr>
      <vt:lpstr>별지1-3_1-4(2013)</vt:lpstr>
      <vt:lpstr>대학원!Print_Area</vt:lpstr>
      <vt:lpstr>'별지1-3_1-4(2013)'!Print_Area</vt:lpstr>
      <vt:lpstr>'학부 '!Print_Area</vt:lpstr>
      <vt:lpstr>대학원!Print_Titles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2019-11-25T07:49:52Z</dcterms:modified>
</cp:coreProperties>
</file>